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ytakeda-my.sharepoint.com/personal/mariya_solodovnikova_takeda_com/Documents/рабочий стол/PA/сайт/"/>
    </mc:Choice>
  </mc:AlternateContent>
  <xr:revisionPtr revIDLastSave="7" documentId="14_{E0D2DC0A-D272-4DDE-A1D0-8E180E29A2F2}" xr6:coauthVersionLast="46" xr6:coauthVersionMax="46" xr10:uidLastSave="{41D39FBA-7001-482B-B2D6-D0033F1C5780}"/>
  <bookViews>
    <workbookView xWindow="-120" yWindow="-120" windowWidth="21840" windowHeight="13140" activeTab="1" xr2:uid="{00000000-000D-0000-FFFF-FFFF00000000}"/>
  </bookViews>
  <sheets>
    <sheet name="смета - мастер " sheetId="2" r:id="rId1"/>
    <sheet name="отчет - мастер " sheetId="1" r:id="rId2"/>
    <sheet name="смета - пример" sheetId="3" state="hidden" r:id="rId3"/>
    <sheet name="отчет - пример" sheetId="4" state="hidden" r:id="rId4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4" l="1"/>
  <c r="D40" i="4"/>
  <c r="D36" i="4"/>
  <c r="D32" i="4"/>
  <c r="D28" i="4"/>
  <c r="D24" i="4"/>
  <c r="D20" i="4"/>
  <c r="D16" i="4"/>
  <c r="D12" i="4"/>
  <c r="D8" i="4"/>
  <c r="L45" i="1"/>
  <c r="L41" i="1"/>
  <c r="L37" i="1"/>
  <c r="L33" i="1"/>
  <c r="L29" i="1"/>
  <c r="L25" i="1"/>
  <c r="L21" i="1"/>
  <c r="L17" i="1"/>
  <c r="L13" i="1"/>
  <c r="L9" i="1"/>
  <c r="C50" i="1"/>
  <c r="D45" i="1"/>
  <c r="D41" i="1"/>
  <c r="D37" i="1"/>
  <c r="D33" i="1"/>
  <c r="D29" i="1"/>
  <c r="D25" i="1"/>
  <c r="D21" i="1"/>
  <c r="D17" i="1"/>
  <c r="D13" i="1"/>
  <c r="D9" i="1"/>
  <c r="C45" i="1"/>
  <c r="C41" i="1"/>
  <c r="C37" i="1"/>
  <c r="C33" i="1"/>
  <c r="C29" i="1"/>
  <c r="C25" i="1"/>
  <c r="C21" i="1"/>
  <c r="C17" i="1"/>
  <c r="C13" i="1"/>
  <c r="C9" i="1"/>
  <c r="B45" i="1" l="1"/>
  <c r="B41" i="1"/>
  <c r="B37" i="1"/>
  <c r="B33" i="1"/>
  <c r="B29" i="1"/>
  <c r="B25" i="1"/>
  <c r="B21" i="1"/>
  <c r="B17" i="1"/>
  <c r="B13" i="1"/>
  <c r="B9" i="1"/>
  <c r="A45" i="1"/>
  <c r="A41" i="1"/>
  <c r="A37" i="1"/>
  <c r="A33" i="1"/>
  <c r="A29" i="1"/>
  <c r="A25" i="1"/>
  <c r="A21" i="1"/>
  <c r="A17" i="1"/>
  <c r="A13" i="1"/>
  <c r="A9" i="1"/>
  <c r="F59" i="4"/>
  <c r="J48" i="4"/>
  <c r="B44" i="4"/>
  <c r="A44" i="4"/>
  <c r="B40" i="4"/>
  <c r="A40" i="4"/>
  <c r="B36" i="4"/>
  <c r="A36" i="4"/>
  <c r="C32" i="4"/>
  <c r="L32" i="4" s="1"/>
  <c r="B32" i="4"/>
  <c r="A32" i="4"/>
  <c r="B28" i="4"/>
  <c r="A28" i="4"/>
  <c r="B24" i="4"/>
  <c r="A24" i="4"/>
  <c r="B20" i="4"/>
  <c r="A20" i="4"/>
  <c r="B16" i="4"/>
  <c r="A16" i="4"/>
  <c r="B12" i="4"/>
  <c r="A12" i="4"/>
  <c r="B8" i="4"/>
  <c r="A8" i="4"/>
  <c r="A5" i="4"/>
  <c r="G18" i="3"/>
  <c r="F18" i="3"/>
  <c r="H18" i="3" s="1"/>
  <c r="F17" i="3"/>
  <c r="C44" i="4" s="1"/>
  <c r="L44" i="4" s="1"/>
  <c r="F16" i="3"/>
  <c r="C40" i="4" s="1"/>
  <c r="L40" i="4" s="1"/>
  <c r="F15" i="3"/>
  <c r="F14" i="3"/>
  <c r="F12" i="3"/>
  <c r="C36" i="4" s="1"/>
  <c r="L36" i="4" s="1"/>
  <c r="F11" i="3"/>
  <c r="F10" i="3"/>
  <c r="C28" i="4" s="1"/>
  <c r="L28" i="4" s="1"/>
  <c r="F9" i="3"/>
  <c r="C24" i="4" s="1"/>
  <c r="L24" i="4" s="1"/>
  <c r="F8" i="3"/>
  <c r="C20" i="4" s="1"/>
  <c r="L20" i="4" s="1"/>
  <c r="F7" i="3"/>
  <c r="C16" i="4" s="1"/>
  <c r="L16" i="4" s="1"/>
  <c r="F5" i="3"/>
  <c r="C12" i="4" s="1"/>
  <c r="L12" i="4" s="1"/>
  <c r="F4" i="3"/>
  <c r="C59" i="4" s="1"/>
  <c r="A5" i="1"/>
  <c r="C8" i="4" l="1"/>
  <c r="C59" i="1"/>
  <c r="L8" i="4" l="1"/>
  <c r="C48" i="4"/>
  <c r="L4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tc={C8281544-CDF9-4EAF-940B-47D27E5438EF}</author>
  </authors>
  <commentList>
    <comment ref="H2" authorId="0" shapeId="0" xr:uid="{C8281544-CDF9-4EAF-940B-47D27E5438EF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мб еще в рублях добавить тогда? а то в % не совсем понятно, сколько фактически денег мы тратим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tc={4E3053DD-15AF-42B1-A7CF-425294340659}</author>
  </authors>
  <commentList>
    <comment ref="K4" authorId="0" shapeId="0" xr:uid="{4E3053DD-15AF-42B1-A7CF-425294340659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может % тоже будет подтягиваться из сметы? 
</t>
      </text>
    </comment>
  </commentList>
</comments>
</file>

<file path=xl/sharedStrings.xml><?xml version="1.0" encoding="utf-8"?>
<sst xmlns="http://schemas.openxmlformats.org/spreadsheetml/2006/main" count="126" uniqueCount="65">
  <si>
    <t xml:space="preserve">Шаблон сметы к завке на пожертвоание </t>
  </si>
  <si>
    <t>№ п/п</t>
  </si>
  <si>
    <t xml:space="preserve">Наименование мероприятия/активности </t>
  </si>
  <si>
    <t>Планируемый срок проведения мероприятия/активности</t>
  </si>
  <si>
    <t xml:space="preserve">Количество (с указанием единицы измерения) </t>
  </si>
  <si>
    <t>Стоимость единицы (руб. )</t>
  </si>
  <si>
    <t>Общая стоимость (руб.)</t>
  </si>
  <si>
    <t>Доля Такеда,%</t>
  </si>
  <si>
    <t xml:space="preserve">Вебинар </t>
  </si>
  <si>
    <t xml:space="preserve">Подпись    </t>
  </si>
  <si>
    <t>М.П.</t>
  </si>
  <si>
    <t>Расшифровка подписи</t>
  </si>
  <si>
    <t xml:space="preserve">Должность </t>
  </si>
  <si>
    <t>Название организации</t>
  </si>
  <si>
    <t xml:space="preserve">Дата </t>
  </si>
  <si>
    <t>Шаблон отчета  по пожертвованию к договору №</t>
  </si>
  <si>
    <t>ЗАПЛАНИРОВАНО</t>
  </si>
  <si>
    <t>Статья расходов</t>
  </si>
  <si>
    <t>сумма по согласованной смете</t>
  </si>
  <si>
    <t xml:space="preserve">Подрядчик
номер договора
</t>
  </si>
  <si>
    <t>Информация о платежах подрядчику</t>
  </si>
  <si>
    <t>кол-во (если применимо)</t>
  </si>
  <si>
    <t>Сумма руб.</t>
  </si>
  <si>
    <t>кол-во факт. (если применимо)</t>
  </si>
  <si>
    <t>дата и номер платежа</t>
  </si>
  <si>
    <t xml:space="preserve"> период</t>
  </si>
  <si>
    <t>Сумма руб. (общая сумма расхода по платежному поручению в случае долевого участия)</t>
  </si>
  <si>
    <t>Сумма руб. (доля Такеда)</t>
  </si>
  <si>
    <t>(Детализация активности)</t>
  </si>
  <si>
    <t>Сумма по статье в согласованной смете</t>
  </si>
  <si>
    <t>(Указать наименование подрядчика)</t>
  </si>
  <si>
    <t>Итого</t>
  </si>
  <si>
    <t>Сумма должна совпадать со столбцом "СДЕЛАНО (фактическая сумма затрат,доля Такеда)"</t>
  </si>
  <si>
    <t>Наименование активности (статья сметы)</t>
  </si>
  <si>
    <t>Период (месяцы активностей)</t>
  </si>
  <si>
    <t>Место проведения (город)</t>
  </si>
  <si>
    <t>Запланировано активностей на сумму:</t>
  </si>
  <si>
    <t>Остаток:</t>
  </si>
  <si>
    <t>вносится вручную</t>
  </si>
  <si>
    <t>автоматический перенос из сметы</t>
  </si>
  <si>
    <t xml:space="preserve">Доля Такеда, руб. </t>
  </si>
  <si>
    <t xml:space="preserve">Дистанционная школа для пациентов </t>
  </si>
  <si>
    <t xml:space="preserve">Гонорар лекторам (3 часа на подготовку, выступление с докладов - 45 мин., ответы на вопросы - 15 мин. </t>
  </si>
  <si>
    <t xml:space="preserve">Координация проекта (приглашения, информацияонная поддержка) за весь период </t>
  </si>
  <si>
    <t xml:space="preserve">Аренда оборудования: </t>
  </si>
  <si>
    <t xml:space="preserve">Микрофон </t>
  </si>
  <si>
    <t xml:space="preserve">Флипчарт </t>
  </si>
  <si>
    <t>Ноутбук</t>
  </si>
  <si>
    <t>Услуги модератора (60 мин)</t>
  </si>
  <si>
    <t xml:space="preserve">Финансовое сопровождение проекта </t>
  </si>
  <si>
    <t xml:space="preserve">Услуги технического обеспечения проведения онлайн-трансляций </t>
  </si>
  <si>
    <t xml:space="preserve">Печать материалов: </t>
  </si>
  <si>
    <t xml:space="preserve">Брошюра "Болезнь Крона" - 46 стр </t>
  </si>
  <si>
    <t>Брошюра "Язвенный Колит" - 39 стр</t>
  </si>
  <si>
    <t xml:space="preserve">Памятка "Воспалительные заболевания кишечника" - 23 стр. </t>
  </si>
  <si>
    <t xml:space="preserve">Расходы по отправке печатных материалов для раздачи </t>
  </si>
  <si>
    <t>ИТОГО:</t>
  </si>
  <si>
    <t>Остаток руб.</t>
  </si>
  <si>
    <t>ООО Ромашка</t>
  </si>
  <si>
    <t>февраль-март</t>
  </si>
  <si>
    <t>ООО Василек</t>
  </si>
  <si>
    <t>март-апрель</t>
  </si>
  <si>
    <t>ООО Незабудка</t>
  </si>
  <si>
    <t>сент-окт</t>
  </si>
  <si>
    <t>ООО 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</si>
</sst>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7" xfId="0" applyBorder="1"/>
    <xf numFmtId="0" fontId="1" fillId="4" borderId="3" xfId="0" applyFont="1" applyFill="1" applyBorder="1" applyAlignment="1">
      <alignment horizontal="center" vertical="center"/>
    </xf>
    <xf numFmtId="0" fontId="0" fillId="4" borderId="5" xfId="0" applyFill="1" applyBorder="1"/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1" fillId="0" borderId="3" xfId="0" applyFont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0" fillId="7" borderId="7" xfId="0" applyFill="1" applyBorder="1"/>
    <xf numFmtId="0" fontId="2" fillId="7" borderId="7" xfId="0" applyFont="1" applyFill="1" applyBorder="1" applyAlignment="1">
      <alignment horizontal="center" vertical="center" wrapText="1"/>
    </xf>
    <xf numFmtId="14" fontId="0" fillId="7" borderId="7" xfId="0" applyNumberFormat="1" applyFill="1" applyBorder="1"/>
    <xf numFmtId="0" fontId="0" fillId="7" borderId="0" xfId="0" applyFill="1"/>
    <xf numFmtId="0" fontId="0" fillId="7" borderId="7" xfId="0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7" xfId="0" applyBorder="1" applyAlignment="1">
      <alignment vertical="center"/>
    </xf>
    <xf numFmtId="9" fontId="0" fillId="0" borderId="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4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9" fontId="8" fillId="0" borderId="15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6" borderId="25" xfId="0" applyFill="1" applyBorder="1"/>
    <xf numFmtId="0" fontId="1" fillId="3" borderId="2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3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6" borderId="32" xfId="0" applyFill="1" applyBorder="1"/>
    <xf numFmtId="0" fontId="0" fillId="6" borderId="15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9" xfId="0" applyFill="1" applyBorder="1"/>
    <xf numFmtId="0" fontId="3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" fillId="4" borderId="34" xfId="0" applyFont="1" applyFill="1" applyBorder="1" applyAlignment="1">
      <alignment horizontal="center" vertical="center"/>
    </xf>
    <xf numFmtId="0" fontId="0" fillId="4" borderId="35" xfId="0" applyFill="1" applyBorder="1"/>
    <xf numFmtId="0" fontId="3" fillId="4" borderId="3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0" fillId="4" borderId="36" xfId="0" applyFill="1" applyBorder="1"/>
    <xf numFmtId="0" fontId="0" fillId="2" borderId="2" xfId="0" applyFill="1" applyBorder="1"/>
    <xf numFmtId="0" fontId="0" fillId="4" borderId="1" xfId="0" applyFill="1" applyBorder="1"/>
    <xf numFmtId="0" fontId="0" fillId="0" borderId="1" xfId="0" applyBorder="1"/>
    <xf numFmtId="0" fontId="2" fillId="5" borderId="17" xfId="0" applyFont="1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>
      <alignment horizontal="center" vertical="center" wrapText="1"/>
    </xf>
    <xf numFmtId="9" fontId="0" fillId="5" borderId="7" xfId="0" applyNumberForma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0" fillId="5" borderId="7" xfId="0" applyNumberForma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9" fontId="0" fillId="5" borderId="10" xfId="0" applyNumberForma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9" fontId="2" fillId="5" borderId="10" xfId="0" applyNumberFormat="1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3" borderId="3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olodovnikova, Mariya" id="{8D5DB3DB-8D3D-4305-9E91-66F42C443D58}" userId="S::mariya.solodovnikova@takeda.com::12ddec49-d2d9-480b-9242-fffafdc81cd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1-09-28T13:23:42.70" personId="{8D5DB3DB-8D3D-4305-9E91-66F42C443D58}" id="{C8281544-CDF9-4EAF-940B-47D27E5438EF}">
    <text xml:space="preserve">мб еще в рублях добавить тогда? а то в % не совсем понятно, сколько фактически денег мы тратим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4" dT="2021-09-28T13:48:38.50" personId="{8D5DB3DB-8D3D-4305-9E91-66F42C443D58}" id="{4E3053DD-15AF-42B1-A7CF-425294340659}">
    <text xml:space="preserve">может % тоже будет подтягиваться из сметы? 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DC45-8D7D-4D37-BE8C-F000B0B3A49D}">
  <dimension ref="A1:H28"/>
  <sheetViews>
    <sheetView workbookViewId="0">
      <pane ySplit="2" topLeftCell="A3" activePane="bottomLeft" state="frozen"/>
      <selection pane="bottomLeft" activeCell="B3" sqref="B3:G3"/>
    </sheetView>
  </sheetViews>
  <sheetFormatPr defaultRowHeight="15" x14ac:dyDescent="0.25"/>
  <cols>
    <col min="1" max="1" width="6.7109375" bestFit="1" customWidth="1"/>
    <col min="2" max="3" width="24.7109375" bestFit="1" customWidth="1"/>
    <col min="4" max="4" width="19.5703125" customWidth="1"/>
    <col min="5" max="5" width="27.28515625" customWidth="1"/>
    <col min="6" max="6" width="23" customWidth="1"/>
    <col min="7" max="7" width="10.85546875" customWidth="1"/>
  </cols>
  <sheetData>
    <row r="1" spans="1:8" ht="32.25" customHeight="1" thickBot="1" x14ac:dyDescent="0.35">
      <c r="A1" s="94" t="s">
        <v>0</v>
      </c>
      <c r="B1" s="94"/>
      <c r="C1" s="94"/>
      <c r="D1" s="94"/>
      <c r="E1" s="94"/>
      <c r="F1" s="94"/>
      <c r="G1" s="94"/>
    </row>
    <row r="2" spans="1:8" s="29" customFormat="1" ht="60" x14ac:dyDescent="0.25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8" t="s">
        <v>7</v>
      </c>
      <c r="H2" s="44"/>
    </row>
    <row r="3" spans="1:8" s="29" customFormat="1" ht="30.6" customHeight="1" x14ac:dyDescent="0.25">
      <c r="A3" s="30">
        <v>1</v>
      </c>
      <c r="B3" s="95" t="s">
        <v>8</v>
      </c>
      <c r="C3" s="96"/>
      <c r="D3" s="96"/>
      <c r="E3" s="96"/>
      <c r="F3" s="96"/>
      <c r="G3" s="97"/>
      <c r="H3" s="45"/>
    </row>
    <row r="4" spans="1:8" s="29" customFormat="1" x14ac:dyDescent="0.25">
      <c r="A4" s="31"/>
      <c r="B4" s="23"/>
      <c r="C4" s="31"/>
      <c r="D4" s="31"/>
      <c r="E4" s="31"/>
      <c r="F4" s="31"/>
      <c r="G4" s="32"/>
      <c r="H4" s="45"/>
    </row>
    <row r="5" spans="1:8" s="29" customFormat="1" x14ac:dyDescent="0.25">
      <c r="A5" s="31"/>
      <c r="B5" s="23"/>
      <c r="C5" s="33"/>
      <c r="D5" s="33"/>
      <c r="E5" s="33"/>
      <c r="F5" s="33"/>
      <c r="G5" s="34"/>
      <c r="H5" s="45"/>
    </row>
    <row r="6" spans="1:8" s="29" customFormat="1" x14ac:dyDescent="0.25">
      <c r="A6" s="31"/>
      <c r="B6" s="91"/>
      <c r="C6" s="36"/>
      <c r="D6" s="36"/>
      <c r="E6" s="36"/>
      <c r="F6" s="36"/>
      <c r="G6" s="32"/>
      <c r="H6" s="45"/>
    </row>
    <row r="7" spans="1:8" s="29" customFormat="1" x14ac:dyDescent="0.25">
      <c r="A7" s="31"/>
      <c r="B7" s="40"/>
      <c r="C7" s="38"/>
      <c r="D7" s="38"/>
      <c r="E7" s="38"/>
      <c r="F7" s="38"/>
      <c r="G7" s="34"/>
      <c r="H7" s="45"/>
    </row>
    <row r="8" spans="1:8" s="29" customFormat="1" x14ac:dyDescent="0.25">
      <c r="A8" s="31"/>
      <c r="B8" s="40"/>
      <c r="C8" s="31"/>
      <c r="D8" s="31"/>
      <c r="E8" s="31"/>
      <c r="F8" s="31"/>
      <c r="G8" s="32"/>
      <c r="H8" s="45"/>
    </row>
    <row r="9" spans="1:8" s="29" customFormat="1" x14ac:dyDescent="0.25">
      <c r="A9" s="31"/>
      <c r="B9" s="40"/>
      <c r="C9" s="31"/>
      <c r="D9" s="31"/>
      <c r="E9" s="31"/>
      <c r="F9" s="31"/>
      <c r="G9" s="34"/>
      <c r="H9" s="45"/>
    </row>
    <row r="10" spans="1:8" s="29" customFormat="1" x14ac:dyDescent="0.25">
      <c r="A10" s="31"/>
      <c r="B10" s="40"/>
      <c r="C10" s="31"/>
      <c r="D10" s="31"/>
      <c r="E10" s="31"/>
      <c r="F10" s="31"/>
      <c r="G10" s="32"/>
      <c r="H10" s="45"/>
    </row>
    <row r="11" spans="1:8" s="29" customFormat="1" ht="12.75" customHeight="1" x14ac:dyDescent="0.25">
      <c r="A11" s="31"/>
      <c r="B11" s="40"/>
      <c r="C11" s="31"/>
      <c r="D11" s="31"/>
      <c r="E11" s="31"/>
      <c r="F11" s="31"/>
      <c r="G11" s="34"/>
      <c r="H11" s="45"/>
    </row>
    <row r="12" spans="1:8" s="29" customFormat="1" x14ac:dyDescent="0.25">
      <c r="A12" s="31"/>
      <c r="B12" s="40"/>
      <c r="C12" s="33"/>
      <c r="D12" s="33"/>
      <c r="E12" s="33"/>
      <c r="F12" s="33"/>
      <c r="G12" s="32"/>
      <c r="H12" s="45"/>
    </row>
    <row r="13" spans="1:8" s="29" customFormat="1" ht="15" customHeight="1" x14ac:dyDescent="0.25">
      <c r="A13" s="31"/>
      <c r="B13" s="91"/>
      <c r="C13" s="36"/>
      <c r="D13" s="36"/>
      <c r="E13" s="36"/>
      <c r="F13" s="36"/>
      <c r="G13" s="34"/>
      <c r="H13" s="45"/>
    </row>
    <row r="14" spans="1:8" s="29" customFormat="1" ht="15" customHeight="1" x14ac:dyDescent="0.25">
      <c r="A14" s="31"/>
      <c r="B14" s="37"/>
      <c r="C14" s="38"/>
      <c r="D14" s="38"/>
      <c r="E14" s="38"/>
      <c r="F14" s="38"/>
      <c r="G14" s="39"/>
      <c r="H14" s="45"/>
    </row>
    <row r="15" spans="1:8" s="29" customFormat="1" ht="15" customHeight="1" x14ac:dyDescent="0.25">
      <c r="A15" s="31"/>
      <c r="B15" s="37"/>
      <c r="C15" s="31"/>
      <c r="D15" s="31"/>
      <c r="E15" s="31"/>
      <c r="F15" s="31"/>
      <c r="G15" s="39"/>
      <c r="H15" s="45"/>
    </row>
    <row r="16" spans="1:8" s="29" customFormat="1" x14ac:dyDescent="0.25">
      <c r="A16" s="31"/>
      <c r="B16" s="37"/>
      <c r="C16" s="31"/>
      <c r="D16" s="31"/>
      <c r="E16" s="31"/>
      <c r="F16" s="31"/>
      <c r="G16" s="39"/>
      <c r="H16" s="45"/>
    </row>
    <row r="17" spans="1:8" s="29" customFormat="1" x14ac:dyDescent="0.25">
      <c r="A17" s="31"/>
      <c r="B17" s="23"/>
      <c r="C17" s="31"/>
      <c r="D17" s="31"/>
      <c r="E17" s="31"/>
      <c r="F17" s="31"/>
      <c r="G17" s="39"/>
      <c r="H17" s="45"/>
    </row>
    <row r="18" spans="1:8" s="29" customFormat="1" x14ac:dyDescent="0.25">
      <c r="A18" s="31"/>
      <c r="B18" s="41"/>
      <c r="C18" s="31"/>
      <c r="D18" s="31"/>
      <c r="E18" s="31"/>
      <c r="F18" s="42"/>
      <c r="G18" s="43"/>
      <c r="H18" s="46"/>
    </row>
    <row r="19" spans="1:8" s="29" customFormat="1" x14ac:dyDescent="0.25"/>
    <row r="22" spans="1:8" x14ac:dyDescent="0.25">
      <c r="B22" t="s">
        <v>9</v>
      </c>
      <c r="D22" t="s">
        <v>10</v>
      </c>
    </row>
    <row r="24" spans="1:8" x14ac:dyDescent="0.25">
      <c r="B24" t="s">
        <v>11</v>
      </c>
    </row>
    <row r="26" spans="1:8" x14ac:dyDescent="0.25">
      <c r="B26" t="s">
        <v>12</v>
      </c>
    </row>
    <row r="27" spans="1:8" x14ac:dyDescent="0.25">
      <c r="B27" t="s">
        <v>13</v>
      </c>
    </row>
    <row r="28" spans="1:8" x14ac:dyDescent="0.25">
      <c r="B28" t="s">
        <v>14</v>
      </c>
    </row>
  </sheetData>
  <mergeCells count="2">
    <mergeCell ref="A1:G1"/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="70" zoomScaleNormal="70" workbookViewId="0">
      <pane ySplit="4" topLeftCell="A34" activePane="bottomLeft" state="frozen"/>
      <selection pane="bottomLeft" activeCell="R37" sqref="R37"/>
    </sheetView>
  </sheetViews>
  <sheetFormatPr defaultRowHeight="15" x14ac:dyDescent="0.25"/>
  <cols>
    <col min="1" max="1" width="33.140625" bestFit="1" customWidth="1"/>
    <col min="2" max="2" width="12.85546875" bestFit="1" customWidth="1"/>
    <col min="3" max="3" width="17.5703125" bestFit="1" customWidth="1"/>
    <col min="4" max="4" width="14.85546875" bestFit="1" customWidth="1"/>
    <col min="5" max="5" width="26" customWidth="1"/>
    <col min="6" max="6" width="17.42578125" customWidth="1"/>
    <col min="7" max="7" width="13.42578125" bestFit="1" customWidth="1"/>
    <col min="8" max="8" width="8.42578125" bestFit="1" customWidth="1"/>
    <col min="9" max="9" width="16.42578125" bestFit="1" customWidth="1"/>
    <col min="10" max="10" width="18" bestFit="1" customWidth="1"/>
    <col min="11" max="11" width="14.85546875" bestFit="1" customWidth="1"/>
    <col min="12" max="12" width="12.42578125" bestFit="1" customWidth="1"/>
  </cols>
  <sheetData>
    <row r="1" spans="1:12" ht="45" customHeight="1" x14ac:dyDescent="0.35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12" ht="33.6" customHeight="1" thickBot="1" x14ac:dyDescent="0.3">
      <c r="A2" s="50"/>
      <c r="B2" s="113" t="s">
        <v>16</v>
      </c>
      <c r="C2" s="114"/>
      <c r="D2" s="114"/>
      <c r="E2" s="115"/>
      <c r="F2" s="115"/>
      <c r="G2" s="115"/>
      <c r="H2" s="115"/>
      <c r="I2" s="115"/>
      <c r="J2" s="115"/>
      <c r="K2" s="115"/>
      <c r="L2" s="116"/>
    </row>
    <row r="3" spans="1:12" ht="41.25" customHeight="1" thickBot="1" x14ac:dyDescent="0.3">
      <c r="A3" s="124" t="s">
        <v>17</v>
      </c>
      <c r="B3" s="98" t="s">
        <v>18</v>
      </c>
      <c r="C3" s="99"/>
      <c r="D3" s="10" t="s">
        <v>7</v>
      </c>
      <c r="E3" s="122" t="s">
        <v>19</v>
      </c>
      <c r="F3" s="132" t="s">
        <v>20</v>
      </c>
      <c r="G3" s="133"/>
      <c r="H3" s="133"/>
      <c r="I3" s="133"/>
      <c r="J3" s="133"/>
      <c r="K3" s="133"/>
      <c r="L3" s="134" t="s">
        <v>57</v>
      </c>
    </row>
    <row r="4" spans="1:12" ht="113.25" customHeight="1" thickBot="1" x14ac:dyDescent="0.3">
      <c r="A4" s="125"/>
      <c r="B4" s="51" t="s">
        <v>21</v>
      </c>
      <c r="C4" s="52" t="s">
        <v>22</v>
      </c>
      <c r="D4" s="52"/>
      <c r="E4" s="123"/>
      <c r="F4" s="53" t="s">
        <v>23</v>
      </c>
      <c r="G4" s="53" t="s">
        <v>24</v>
      </c>
      <c r="H4" s="53" t="s">
        <v>25</v>
      </c>
      <c r="I4" s="53" t="s">
        <v>26</v>
      </c>
      <c r="J4" s="54" t="s">
        <v>27</v>
      </c>
      <c r="K4" s="93" t="s">
        <v>7</v>
      </c>
      <c r="L4" s="135"/>
    </row>
    <row r="5" spans="1:12" ht="31.5" customHeight="1" thickBot="1" x14ac:dyDescent="0.3">
      <c r="A5" s="119" t="str">
        <f>'смета - мастер '!B3</f>
        <v xml:space="preserve">Вебинар 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31.5" customHeight="1" x14ac:dyDescent="0.25">
      <c r="A6" s="102" t="s">
        <v>28</v>
      </c>
      <c r="B6" s="103"/>
      <c r="C6" s="104" t="s">
        <v>29</v>
      </c>
      <c r="D6" s="128"/>
      <c r="E6" s="47" t="s">
        <v>30</v>
      </c>
      <c r="F6" s="47"/>
      <c r="G6" s="2"/>
      <c r="H6" s="2"/>
      <c r="I6" s="2"/>
      <c r="J6" s="2"/>
      <c r="K6" s="2"/>
      <c r="L6" s="47"/>
    </row>
    <row r="7" spans="1:12" ht="26.25" customHeight="1" x14ac:dyDescent="0.25">
      <c r="A7" s="102"/>
      <c r="B7" s="103"/>
      <c r="C7" s="105"/>
      <c r="D7" s="129"/>
      <c r="E7" s="47" t="s">
        <v>30</v>
      </c>
      <c r="F7" s="47"/>
      <c r="G7" s="2"/>
      <c r="H7" s="2"/>
      <c r="I7" s="2"/>
      <c r="J7" s="2"/>
      <c r="K7" s="2"/>
      <c r="L7" s="48"/>
    </row>
    <row r="8" spans="1:12" ht="27.75" customHeight="1" x14ac:dyDescent="0.25">
      <c r="A8" s="102"/>
      <c r="B8" s="103"/>
      <c r="C8" s="105"/>
      <c r="D8" s="130"/>
      <c r="E8" s="47" t="s">
        <v>30</v>
      </c>
      <c r="F8" s="47"/>
      <c r="G8" s="2"/>
      <c r="H8" s="2"/>
      <c r="I8" s="2"/>
      <c r="J8" s="2"/>
      <c r="K8" s="2"/>
      <c r="L8" s="48"/>
    </row>
    <row r="9" spans="1:12" ht="23.25" customHeight="1" x14ac:dyDescent="0.25">
      <c r="A9" s="100">
        <f>'смета - мастер '!B4</f>
        <v>0</v>
      </c>
      <c r="B9" s="121">
        <f>'смета - мастер '!D4</f>
        <v>0</v>
      </c>
      <c r="C9" s="100">
        <f>'смета - мастер '!F4</f>
        <v>0</v>
      </c>
      <c r="D9" s="126">
        <f>'смета - мастер '!G4</f>
        <v>0</v>
      </c>
      <c r="E9" s="12"/>
      <c r="F9" s="12"/>
      <c r="G9" s="13"/>
      <c r="H9" s="11"/>
      <c r="I9" s="11"/>
      <c r="J9" s="11"/>
      <c r="K9" s="11"/>
      <c r="L9" s="136">
        <f>C9-SUM(J9:J12)</f>
        <v>0</v>
      </c>
    </row>
    <row r="10" spans="1:12" ht="23.25" customHeight="1" x14ac:dyDescent="0.25">
      <c r="A10" s="101"/>
      <c r="B10" s="121"/>
      <c r="C10" s="106"/>
      <c r="D10" s="127"/>
      <c r="E10" s="12"/>
      <c r="F10" s="12"/>
      <c r="G10" s="13"/>
      <c r="H10" s="11"/>
      <c r="I10" s="11"/>
      <c r="J10" s="11"/>
      <c r="K10" s="11"/>
      <c r="L10" s="137"/>
    </row>
    <row r="11" spans="1:12" ht="23.25" customHeight="1" x14ac:dyDescent="0.25">
      <c r="A11" s="101"/>
      <c r="B11" s="121"/>
      <c r="C11" s="106"/>
      <c r="D11" s="127"/>
      <c r="E11" s="12"/>
      <c r="F11" s="12"/>
      <c r="G11" s="13"/>
      <c r="H11" s="11"/>
      <c r="I11" s="11"/>
      <c r="J11" s="11"/>
      <c r="K11" s="11"/>
      <c r="L11" s="137"/>
    </row>
    <row r="12" spans="1:12" ht="23.25" customHeight="1" x14ac:dyDescent="0.25">
      <c r="A12" s="101"/>
      <c r="B12" s="121"/>
      <c r="C12" s="106"/>
      <c r="D12" s="127"/>
      <c r="E12" s="12"/>
      <c r="F12" s="12"/>
      <c r="G12" s="13"/>
      <c r="H12" s="11"/>
      <c r="I12" s="11"/>
      <c r="J12" s="11"/>
      <c r="K12" s="11"/>
      <c r="L12" s="138"/>
    </row>
    <row r="13" spans="1:12" ht="23.25" customHeight="1" x14ac:dyDescent="0.25">
      <c r="A13" s="100">
        <f>'смета - мастер '!B5</f>
        <v>0</v>
      </c>
      <c r="B13" s="121">
        <f>'смета - мастер '!D5</f>
        <v>0</v>
      </c>
      <c r="C13" s="100">
        <f>'смета - мастер '!F5</f>
        <v>0</v>
      </c>
      <c r="D13" s="126">
        <f>'смета - мастер '!G5</f>
        <v>0</v>
      </c>
      <c r="E13" s="12"/>
      <c r="F13" s="12"/>
      <c r="G13" s="13"/>
      <c r="H13" s="11"/>
      <c r="I13" s="11"/>
      <c r="J13" s="11"/>
      <c r="K13" s="11"/>
      <c r="L13" s="136">
        <f>C13-SUM(J13:J16)</f>
        <v>0</v>
      </c>
    </row>
    <row r="14" spans="1:12" ht="23.25" customHeight="1" x14ac:dyDescent="0.25">
      <c r="A14" s="101"/>
      <c r="B14" s="121"/>
      <c r="C14" s="106"/>
      <c r="D14" s="127"/>
      <c r="E14" s="12"/>
      <c r="F14" s="12"/>
      <c r="G14" s="13"/>
      <c r="H14" s="11"/>
      <c r="I14" s="11"/>
      <c r="J14" s="11"/>
      <c r="K14" s="11"/>
      <c r="L14" s="137"/>
    </row>
    <row r="15" spans="1:12" ht="23.25" customHeight="1" x14ac:dyDescent="0.25">
      <c r="A15" s="101"/>
      <c r="B15" s="121"/>
      <c r="C15" s="106"/>
      <c r="D15" s="127"/>
      <c r="E15" s="12"/>
      <c r="F15" s="12"/>
      <c r="G15" s="13"/>
      <c r="H15" s="11"/>
      <c r="I15" s="11"/>
      <c r="J15" s="11"/>
      <c r="K15" s="11"/>
      <c r="L15" s="137"/>
    </row>
    <row r="16" spans="1:12" ht="23.25" customHeight="1" x14ac:dyDescent="0.25">
      <c r="A16" s="101"/>
      <c r="B16" s="121"/>
      <c r="C16" s="106"/>
      <c r="D16" s="127"/>
      <c r="E16" s="12"/>
      <c r="F16" s="12"/>
      <c r="G16" s="13"/>
      <c r="H16" s="11"/>
      <c r="I16" s="11"/>
      <c r="J16" s="11"/>
      <c r="K16" s="11"/>
      <c r="L16" s="138"/>
    </row>
    <row r="17" spans="1:12" ht="23.25" customHeight="1" x14ac:dyDescent="0.25">
      <c r="A17" s="100">
        <f>'смета - мастер '!B6</f>
        <v>0</v>
      </c>
      <c r="B17" s="121">
        <f>'смета - мастер '!D6</f>
        <v>0</v>
      </c>
      <c r="C17" s="100">
        <f>'смета - мастер '!F6</f>
        <v>0</v>
      </c>
      <c r="D17" s="126">
        <f>'смета - мастер '!G6</f>
        <v>0</v>
      </c>
      <c r="E17" s="12"/>
      <c r="F17" s="12"/>
      <c r="G17" s="13"/>
      <c r="H17" s="11"/>
      <c r="I17" s="11"/>
      <c r="J17" s="11"/>
      <c r="K17" s="11"/>
      <c r="L17" s="136">
        <f>C17-SUM(J17:J20)</f>
        <v>0</v>
      </c>
    </row>
    <row r="18" spans="1:12" ht="23.25" customHeight="1" x14ac:dyDescent="0.25">
      <c r="A18" s="101"/>
      <c r="B18" s="121"/>
      <c r="C18" s="106"/>
      <c r="D18" s="127"/>
      <c r="E18" s="12"/>
      <c r="F18" s="12"/>
      <c r="G18" s="13"/>
      <c r="H18" s="11"/>
      <c r="I18" s="11"/>
      <c r="J18" s="11"/>
      <c r="K18" s="11"/>
      <c r="L18" s="137"/>
    </row>
    <row r="19" spans="1:12" ht="23.25" customHeight="1" x14ac:dyDescent="0.25">
      <c r="A19" s="101"/>
      <c r="B19" s="121"/>
      <c r="C19" s="106"/>
      <c r="D19" s="127"/>
      <c r="E19" s="12"/>
      <c r="F19" s="12"/>
      <c r="G19" s="13"/>
      <c r="H19" s="11"/>
      <c r="I19" s="11"/>
      <c r="J19" s="11"/>
      <c r="K19" s="11"/>
      <c r="L19" s="137"/>
    </row>
    <row r="20" spans="1:12" ht="23.25" customHeight="1" x14ac:dyDescent="0.25">
      <c r="A20" s="101"/>
      <c r="B20" s="121"/>
      <c r="C20" s="106"/>
      <c r="D20" s="127"/>
      <c r="E20" s="12"/>
      <c r="F20" s="12"/>
      <c r="G20" s="13"/>
      <c r="H20" s="11"/>
      <c r="I20" s="11"/>
      <c r="J20" s="11"/>
      <c r="K20" s="11"/>
      <c r="L20" s="138"/>
    </row>
    <row r="21" spans="1:12" ht="23.25" customHeight="1" x14ac:dyDescent="0.25">
      <c r="A21" s="100">
        <f>'смета - мастер '!B7</f>
        <v>0</v>
      </c>
      <c r="B21" s="121">
        <f>'смета - мастер '!D7</f>
        <v>0</v>
      </c>
      <c r="C21" s="100">
        <f>'смета - мастер '!F7</f>
        <v>0</v>
      </c>
      <c r="D21" s="126">
        <f>'смета - мастер '!G7</f>
        <v>0</v>
      </c>
      <c r="E21" s="12"/>
      <c r="F21" s="12"/>
      <c r="G21" s="13"/>
      <c r="H21" s="11"/>
      <c r="I21" s="11"/>
      <c r="J21" s="11"/>
      <c r="K21" s="11"/>
      <c r="L21" s="136">
        <f>C21-SUM(J21:J24)</f>
        <v>0</v>
      </c>
    </row>
    <row r="22" spans="1:12" ht="23.25" customHeight="1" x14ac:dyDescent="0.25">
      <c r="A22" s="101"/>
      <c r="B22" s="121"/>
      <c r="C22" s="106"/>
      <c r="D22" s="127"/>
      <c r="E22" s="12"/>
      <c r="F22" s="12"/>
      <c r="G22" s="13"/>
      <c r="H22" s="11"/>
      <c r="I22" s="11"/>
      <c r="J22" s="11"/>
      <c r="K22" s="11"/>
      <c r="L22" s="137"/>
    </row>
    <row r="23" spans="1:12" ht="23.25" customHeight="1" x14ac:dyDescent="0.25">
      <c r="A23" s="101"/>
      <c r="B23" s="121"/>
      <c r="C23" s="106"/>
      <c r="D23" s="127"/>
      <c r="E23" s="12"/>
      <c r="F23" s="12"/>
      <c r="G23" s="13"/>
      <c r="H23" s="11"/>
      <c r="I23" s="11"/>
      <c r="J23" s="11"/>
      <c r="K23" s="11"/>
      <c r="L23" s="137"/>
    </row>
    <row r="24" spans="1:12" ht="23.25" customHeight="1" x14ac:dyDescent="0.25">
      <c r="A24" s="101"/>
      <c r="B24" s="121"/>
      <c r="C24" s="106"/>
      <c r="D24" s="127"/>
      <c r="E24" s="12"/>
      <c r="F24" s="12"/>
      <c r="G24" s="13"/>
      <c r="H24" s="11"/>
      <c r="I24" s="11"/>
      <c r="J24" s="11"/>
      <c r="K24" s="11"/>
      <c r="L24" s="138"/>
    </row>
    <row r="25" spans="1:12" ht="23.25" customHeight="1" x14ac:dyDescent="0.25">
      <c r="A25" s="100">
        <f>'смета - мастер '!B8</f>
        <v>0</v>
      </c>
      <c r="B25" s="121">
        <f>'смета - мастер '!D8</f>
        <v>0</v>
      </c>
      <c r="C25" s="100">
        <f>'смета - мастер '!F8</f>
        <v>0</v>
      </c>
      <c r="D25" s="126">
        <f>'смета - мастер '!G8</f>
        <v>0</v>
      </c>
      <c r="E25" s="12"/>
      <c r="F25" s="12"/>
      <c r="G25" s="13"/>
      <c r="H25" s="11"/>
      <c r="I25" s="11"/>
      <c r="J25" s="11"/>
      <c r="K25" s="11"/>
      <c r="L25" s="136">
        <f>C25-SUM(J25:J28)</f>
        <v>0</v>
      </c>
    </row>
    <row r="26" spans="1:12" ht="23.25" customHeight="1" x14ac:dyDescent="0.25">
      <c r="A26" s="101"/>
      <c r="B26" s="121"/>
      <c r="C26" s="106"/>
      <c r="D26" s="127"/>
      <c r="E26" s="12"/>
      <c r="F26" s="12"/>
      <c r="G26" s="13"/>
      <c r="H26" s="11"/>
      <c r="I26" s="11"/>
      <c r="J26" s="11"/>
      <c r="K26" s="11"/>
      <c r="L26" s="137"/>
    </row>
    <row r="27" spans="1:12" ht="23.25" customHeight="1" x14ac:dyDescent="0.25">
      <c r="A27" s="101"/>
      <c r="B27" s="121"/>
      <c r="C27" s="106"/>
      <c r="D27" s="127"/>
      <c r="E27" s="12"/>
      <c r="F27" s="12"/>
      <c r="G27" s="13"/>
      <c r="H27" s="11"/>
      <c r="I27" s="11"/>
      <c r="J27" s="11"/>
      <c r="K27" s="11"/>
      <c r="L27" s="137"/>
    </row>
    <row r="28" spans="1:12" ht="23.25" customHeight="1" x14ac:dyDescent="0.25">
      <c r="A28" s="101"/>
      <c r="B28" s="121"/>
      <c r="C28" s="106"/>
      <c r="D28" s="127"/>
      <c r="E28" s="12"/>
      <c r="F28" s="12"/>
      <c r="G28" s="13"/>
      <c r="H28" s="11"/>
      <c r="I28" s="11"/>
      <c r="J28" s="11"/>
      <c r="K28" s="11"/>
      <c r="L28" s="138"/>
    </row>
    <row r="29" spans="1:12" ht="23.25" customHeight="1" x14ac:dyDescent="0.25">
      <c r="A29" s="100">
        <f>'смета - мастер '!B9</f>
        <v>0</v>
      </c>
      <c r="B29" s="121">
        <f>'смета - мастер '!D9</f>
        <v>0</v>
      </c>
      <c r="C29" s="100">
        <f>'смета - мастер '!F9</f>
        <v>0</v>
      </c>
      <c r="D29" s="126">
        <f>'смета - мастер '!G9</f>
        <v>0</v>
      </c>
      <c r="E29" s="12"/>
      <c r="F29" s="12"/>
      <c r="G29" s="13"/>
      <c r="H29" s="11"/>
      <c r="I29" s="11"/>
      <c r="J29" s="11"/>
      <c r="K29" s="11"/>
      <c r="L29" s="136">
        <f>C29-SUM(J29:J32)</f>
        <v>0</v>
      </c>
    </row>
    <row r="30" spans="1:12" ht="23.25" customHeight="1" x14ac:dyDescent="0.25">
      <c r="A30" s="101"/>
      <c r="B30" s="121"/>
      <c r="C30" s="106"/>
      <c r="D30" s="127"/>
      <c r="E30" s="12"/>
      <c r="F30" s="12"/>
      <c r="G30" s="13"/>
      <c r="H30" s="11"/>
      <c r="I30" s="11"/>
      <c r="J30" s="11"/>
      <c r="K30" s="11"/>
      <c r="L30" s="137"/>
    </row>
    <row r="31" spans="1:12" ht="23.25" customHeight="1" x14ac:dyDescent="0.25">
      <c r="A31" s="101"/>
      <c r="B31" s="121"/>
      <c r="C31" s="106"/>
      <c r="D31" s="127"/>
      <c r="E31" s="12"/>
      <c r="F31" s="12"/>
      <c r="G31" s="13"/>
      <c r="H31" s="11"/>
      <c r="I31" s="11"/>
      <c r="J31" s="11"/>
      <c r="K31" s="11"/>
      <c r="L31" s="137"/>
    </row>
    <row r="32" spans="1:12" ht="23.25" customHeight="1" x14ac:dyDescent="0.25">
      <c r="A32" s="101"/>
      <c r="B32" s="121"/>
      <c r="C32" s="106"/>
      <c r="D32" s="127"/>
      <c r="E32" s="12"/>
      <c r="F32" s="12"/>
      <c r="G32" s="13"/>
      <c r="H32" s="11"/>
      <c r="I32" s="11"/>
      <c r="J32" s="11"/>
      <c r="K32" s="11"/>
      <c r="L32" s="138"/>
    </row>
    <row r="33" spans="1:12" ht="23.25" customHeight="1" x14ac:dyDescent="0.25">
      <c r="A33" s="100">
        <f>'смета - мастер '!B10</f>
        <v>0</v>
      </c>
      <c r="B33" s="121">
        <f>'смета - мастер '!D10</f>
        <v>0</v>
      </c>
      <c r="C33" s="100">
        <f>'смета - мастер '!F10</f>
        <v>0</v>
      </c>
      <c r="D33" s="126">
        <f>'смета - мастер '!G10</f>
        <v>0</v>
      </c>
      <c r="E33" s="12"/>
      <c r="F33" s="12"/>
      <c r="G33" s="13"/>
      <c r="H33" s="11"/>
      <c r="I33" s="11"/>
      <c r="J33" s="11"/>
      <c r="K33" s="11"/>
      <c r="L33" s="136">
        <f>C33-SUM(J33:J36)</f>
        <v>0</v>
      </c>
    </row>
    <row r="34" spans="1:12" ht="23.25" customHeight="1" x14ac:dyDescent="0.25">
      <c r="A34" s="101"/>
      <c r="B34" s="121"/>
      <c r="C34" s="106"/>
      <c r="D34" s="127"/>
      <c r="E34" s="12"/>
      <c r="F34" s="12"/>
      <c r="G34" s="13"/>
      <c r="H34" s="11"/>
      <c r="I34" s="11"/>
      <c r="J34" s="11"/>
      <c r="K34" s="11"/>
      <c r="L34" s="137"/>
    </row>
    <row r="35" spans="1:12" ht="23.25" customHeight="1" x14ac:dyDescent="0.25">
      <c r="A35" s="101"/>
      <c r="B35" s="121"/>
      <c r="C35" s="106"/>
      <c r="D35" s="127"/>
      <c r="E35" s="12"/>
      <c r="F35" s="12"/>
      <c r="G35" s="13"/>
      <c r="H35" s="11"/>
      <c r="I35" s="11"/>
      <c r="J35" s="11"/>
      <c r="K35" s="11"/>
      <c r="L35" s="137"/>
    </row>
    <row r="36" spans="1:12" ht="23.25" customHeight="1" x14ac:dyDescent="0.25">
      <c r="A36" s="101"/>
      <c r="B36" s="121"/>
      <c r="C36" s="106"/>
      <c r="D36" s="127"/>
      <c r="E36" s="12"/>
      <c r="F36" s="12"/>
      <c r="G36" s="13"/>
      <c r="H36" s="11"/>
      <c r="I36" s="11"/>
      <c r="J36" s="11"/>
      <c r="K36" s="11"/>
      <c r="L36" s="138"/>
    </row>
    <row r="37" spans="1:12" ht="23.25" customHeight="1" x14ac:dyDescent="0.25">
      <c r="A37" s="100">
        <f>'смета - мастер '!B11</f>
        <v>0</v>
      </c>
      <c r="B37" s="121">
        <f>'смета - мастер '!D11</f>
        <v>0</v>
      </c>
      <c r="C37" s="100">
        <f>'смета - мастер '!F11</f>
        <v>0</v>
      </c>
      <c r="D37" s="126">
        <f>'смета - мастер '!G11</f>
        <v>0</v>
      </c>
      <c r="E37" s="12"/>
      <c r="F37" s="12"/>
      <c r="G37" s="13"/>
      <c r="H37" s="11"/>
      <c r="I37" s="11"/>
      <c r="J37" s="11"/>
      <c r="K37" s="11"/>
      <c r="L37" s="136">
        <f>C37-SUM(J37:J40)</f>
        <v>0</v>
      </c>
    </row>
    <row r="38" spans="1:12" ht="23.25" customHeight="1" x14ac:dyDescent="0.25">
      <c r="A38" s="101"/>
      <c r="B38" s="121"/>
      <c r="C38" s="106"/>
      <c r="D38" s="127"/>
      <c r="E38" s="12"/>
      <c r="F38" s="12"/>
      <c r="G38" s="13"/>
      <c r="H38" s="11"/>
      <c r="I38" s="11"/>
      <c r="J38" s="11"/>
      <c r="K38" s="11"/>
      <c r="L38" s="137"/>
    </row>
    <row r="39" spans="1:12" ht="23.25" customHeight="1" x14ac:dyDescent="0.25">
      <c r="A39" s="101"/>
      <c r="B39" s="121"/>
      <c r="C39" s="106"/>
      <c r="D39" s="127"/>
      <c r="E39" s="12"/>
      <c r="F39" s="12"/>
      <c r="G39" s="13"/>
      <c r="H39" s="11"/>
      <c r="I39" s="11"/>
      <c r="J39" s="11"/>
      <c r="K39" s="11"/>
      <c r="L39" s="137"/>
    </row>
    <row r="40" spans="1:12" ht="23.25" customHeight="1" x14ac:dyDescent="0.25">
      <c r="A40" s="101"/>
      <c r="B40" s="121"/>
      <c r="C40" s="106"/>
      <c r="D40" s="127"/>
      <c r="E40" s="12"/>
      <c r="F40" s="12"/>
      <c r="G40" s="13"/>
      <c r="H40" s="11"/>
      <c r="I40" s="11"/>
      <c r="J40" s="11"/>
      <c r="K40" s="11"/>
      <c r="L40" s="138"/>
    </row>
    <row r="41" spans="1:12" ht="23.25" customHeight="1" x14ac:dyDescent="0.25">
      <c r="A41" s="100">
        <f>'смета - мастер '!B12</f>
        <v>0</v>
      </c>
      <c r="B41" s="121">
        <f>'смета - мастер '!D12</f>
        <v>0</v>
      </c>
      <c r="C41" s="100">
        <f>'смета - мастер '!F12</f>
        <v>0</v>
      </c>
      <c r="D41" s="126">
        <f>'смета - мастер '!G12</f>
        <v>0</v>
      </c>
      <c r="E41" s="12"/>
      <c r="F41" s="12"/>
      <c r="G41" s="13"/>
      <c r="H41" s="11"/>
      <c r="I41" s="11"/>
      <c r="J41" s="11"/>
      <c r="K41" s="11"/>
      <c r="L41" s="136">
        <f>C41-SUM(J41:J44)</f>
        <v>0</v>
      </c>
    </row>
    <row r="42" spans="1:12" ht="23.25" customHeight="1" x14ac:dyDescent="0.25">
      <c r="A42" s="101"/>
      <c r="B42" s="121"/>
      <c r="C42" s="106"/>
      <c r="D42" s="127"/>
      <c r="E42" s="12"/>
      <c r="F42" s="12"/>
      <c r="G42" s="13"/>
      <c r="H42" s="11"/>
      <c r="I42" s="11"/>
      <c r="J42" s="11"/>
      <c r="K42" s="11"/>
      <c r="L42" s="137"/>
    </row>
    <row r="43" spans="1:12" ht="23.25" customHeight="1" x14ac:dyDescent="0.25">
      <c r="A43" s="101"/>
      <c r="B43" s="121"/>
      <c r="C43" s="106"/>
      <c r="D43" s="127"/>
      <c r="E43" s="12"/>
      <c r="F43" s="12"/>
      <c r="G43" s="13"/>
      <c r="H43" s="11"/>
      <c r="I43" s="11"/>
      <c r="J43" s="11"/>
      <c r="K43" s="11"/>
      <c r="L43" s="137"/>
    </row>
    <row r="44" spans="1:12" ht="23.25" customHeight="1" x14ac:dyDescent="0.25">
      <c r="A44" s="101"/>
      <c r="B44" s="121"/>
      <c r="C44" s="106"/>
      <c r="D44" s="127"/>
      <c r="E44" s="12"/>
      <c r="F44" s="12"/>
      <c r="G44" s="13"/>
      <c r="H44" s="11"/>
      <c r="I44" s="11"/>
      <c r="J44" s="11"/>
      <c r="K44" s="11"/>
      <c r="L44" s="138"/>
    </row>
    <row r="45" spans="1:12" ht="51.75" customHeight="1" x14ac:dyDescent="0.25">
      <c r="A45" s="100">
        <f>'смета - мастер '!B13</f>
        <v>0</v>
      </c>
      <c r="B45" s="121">
        <f>'смета - мастер '!D13</f>
        <v>0</v>
      </c>
      <c r="C45" s="121">
        <f>'смета - мастер '!F13</f>
        <v>0</v>
      </c>
      <c r="D45" s="131">
        <f>'смета - мастер '!G13</f>
        <v>0</v>
      </c>
      <c r="E45" s="12"/>
      <c r="F45" s="12"/>
      <c r="G45" s="13"/>
      <c r="H45" s="11"/>
      <c r="I45" s="11"/>
      <c r="J45" s="11"/>
      <c r="K45" s="11"/>
      <c r="L45" s="136">
        <f>C45-SUM(J45:J48)</f>
        <v>0</v>
      </c>
    </row>
    <row r="46" spans="1:12" x14ac:dyDescent="0.25">
      <c r="A46" s="101"/>
      <c r="B46" s="121"/>
      <c r="C46" s="121"/>
      <c r="D46" s="131"/>
      <c r="E46" s="12"/>
      <c r="F46" s="12"/>
      <c r="G46" s="13"/>
      <c r="H46" s="11"/>
      <c r="I46" s="11"/>
      <c r="J46" s="11"/>
      <c r="K46" s="11"/>
      <c r="L46" s="137"/>
    </row>
    <row r="47" spans="1:12" x14ac:dyDescent="0.25">
      <c r="A47" s="101"/>
      <c r="B47" s="121"/>
      <c r="C47" s="121"/>
      <c r="D47" s="131"/>
      <c r="E47" s="12"/>
      <c r="F47" s="12"/>
      <c r="G47" s="13"/>
      <c r="H47" s="11"/>
      <c r="I47" s="11"/>
      <c r="J47" s="11"/>
      <c r="K47" s="11"/>
      <c r="L47" s="137"/>
    </row>
    <row r="48" spans="1:12" x14ac:dyDescent="0.25">
      <c r="A48" s="101"/>
      <c r="B48" s="121"/>
      <c r="C48" s="121"/>
      <c r="D48" s="131"/>
      <c r="E48" s="12"/>
      <c r="F48" s="12"/>
      <c r="G48" s="13"/>
      <c r="H48" s="11"/>
      <c r="I48" s="11"/>
      <c r="J48" s="11"/>
      <c r="K48" s="11"/>
      <c r="L48" s="138"/>
    </row>
    <row r="49" spans="1:13" ht="83.1" customHeight="1" x14ac:dyDescent="0.25">
      <c r="A49" s="17"/>
      <c r="B49" s="59"/>
      <c r="C49" s="59"/>
      <c r="D49" s="59"/>
      <c r="E49" s="59"/>
      <c r="F49" s="59"/>
      <c r="G49" s="59"/>
      <c r="H49" s="59"/>
      <c r="I49" s="59"/>
      <c r="J49" s="61"/>
      <c r="K49" s="61"/>
      <c r="L49" s="60"/>
      <c r="M49" s="7"/>
    </row>
    <row r="50" spans="1:13" s="7" customFormat="1" ht="109.5" customHeight="1" thickBot="1" x14ac:dyDescent="0.3">
      <c r="A50" s="58" t="s">
        <v>31</v>
      </c>
      <c r="B50" s="55"/>
      <c r="C50" s="92">
        <f>SUM(C9:C48)</f>
        <v>0</v>
      </c>
      <c r="D50" s="55"/>
      <c r="E50" s="55"/>
      <c r="F50" s="55"/>
      <c r="G50" s="55"/>
      <c r="H50" s="55"/>
      <c r="I50" s="55"/>
      <c r="J50" s="56" t="s">
        <v>32</v>
      </c>
      <c r="K50" s="56"/>
      <c r="L50" s="57"/>
    </row>
    <row r="51" spans="1:13" ht="31.5" customHeight="1" x14ac:dyDescent="0.25">
      <c r="A51" s="117" t="s">
        <v>33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13" ht="19.5" customHeight="1" x14ac:dyDescent="0.25">
      <c r="A52" s="117" t="s">
        <v>34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1:13" ht="23.25" customHeight="1" x14ac:dyDescent="0.25">
      <c r="A53" s="118" t="s">
        <v>35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3" ht="51.75" customHeight="1" x14ac:dyDescent="0.25">
      <c r="A54" s="102" t="s">
        <v>28</v>
      </c>
      <c r="B54" s="103"/>
      <c r="C54" s="104" t="s">
        <v>29</v>
      </c>
      <c r="D54" s="47"/>
      <c r="E54" s="47" t="s">
        <v>30</v>
      </c>
      <c r="F54" s="47"/>
      <c r="G54" s="2"/>
      <c r="H54" s="2"/>
      <c r="I54" s="2"/>
      <c r="J54" s="2"/>
      <c r="K54" s="2"/>
      <c r="L54" s="47"/>
    </row>
    <row r="55" spans="1:13" ht="24" x14ac:dyDescent="0.25">
      <c r="A55" s="102"/>
      <c r="B55" s="103"/>
      <c r="C55" s="105"/>
      <c r="D55" s="48"/>
      <c r="E55" s="47" t="s">
        <v>30</v>
      </c>
      <c r="F55" s="47"/>
      <c r="G55" s="2"/>
      <c r="H55" s="2"/>
      <c r="I55" s="2"/>
      <c r="J55" s="2"/>
      <c r="K55" s="2"/>
      <c r="L55" s="48"/>
    </row>
    <row r="56" spans="1:13" ht="24" x14ac:dyDescent="0.25">
      <c r="A56" s="102"/>
      <c r="B56" s="103"/>
      <c r="C56" s="105"/>
      <c r="D56" s="48"/>
      <c r="E56" s="47" t="s">
        <v>30</v>
      </c>
      <c r="F56" s="47"/>
      <c r="G56" s="2"/>
      <c r="H56" s="2"/>
      <c r="I56" s="2"/>
      <c r="J56" s="2"/>
      <c r="K56" s="2"/>
      <c r="L56" s="48"/>
    </row>
    <row r="57" spans="1:13" ht="69.75" customHeight="1" x14ac:dyDescent="0.25">
      <c r="A57" s="18" t="s">
        <v>31</v>
      </c>
      <c r="B57" s="19"/>
      <c r="C57" s="20"/>
      <c r="D57" s="20"/>
      <c r="E57" s="20"/>
      <c r="F57" s="20"/>
      <c r="G57" s="20"/>
      <c r="H57" s="20"/>
      <c r="I57" s="20"/>
      <c r="J57" s="21" t="s">
        <v>32</v>
      </c>
      <c r="K57" s="21"/>
      <c r="L57" s="22"/>
    </row>
    <row r="58" spans="1:13" s="7" customFormat="1" ht="20.45" customHeight="1" x14ac:dyDescent="0.25">
      <c r="A58" s="3"/>
      <c r="B58" s="4"/>
      <c r="C58" s="4"/>
      <c r="D58" s="4"/>
      <c r="E58" s="4"/>
      <c r="F58" s="4"/>
      <c r="G58" s="4"/>
      <c r="H58" s="4"/>
      <c r="I58" s="4"/>
      <c r="J58" s="6"/>
      <c r="K58" s="6"/>
      <c r="L58" s="5"/>
    </row>
    <row r="59" spans="1:13" ht="60.75" customHeight="1" x14ac:dyDescent="0.25">
      <c r="A59" s="107" t="s">
        <v>36</v>
      </c>
      <c r="B59" s="108"/>
      <c r="C59" s="1">
        <f>'смета - мастер '!F4</f>
        <v>0</v>
      </c>
      <c r="D59" s="9"/>
      <c r="E59" s="49"/>
      <c r="F59" s="1"/>
      <c r="G59" s="107" t="s">
        <v>37</v>
      </c>
      <c r="H59" s="109"/>
      <c r="I59" s="109"/>
      <c r="J59" s="109"/>
      <c r="K59" s="109"/>
      <c r="L59" s="109"/>
    </row>
    <row r="62" spans="1:13" x14ac:dyDescent="0.25">
      <c r="A62" s="14" t="s">
        <v>38</v>
      </c>
    </row>
    <row r="63" spans="1:13" x14ac:dyDescent="0.25">
      <c r="A63" s="8" t="s">
        <v>39</v>
      </c>
    </row>
  </sheetData>
  <sheetProtection sheet="1" formatCells="0" formatColumns="0" formatRows="0" insertColumns="0" insertRows="0" insertHyperlinks="0" deleteColumns="0" deleteRows="0" sort="0" autoFilter="0" pivotTables="0"/>
  <mergeCells count="71">
    <mergeCell ref="D45:D48"/>
    <mergeCell ref="F3:K3"/>
    <mergeCell ref="L3:L4"/>
    <mergeCell ref="L9:L12"/>
    <mergeCell ref="L13:L16"/>
    <mergeCell ref="L17:L20"/>
    <mergeCell ref="L21:L24"/>
    <mergeCell ref="L25:L28"/>
    <mergeCell ref="L29:L32"/>
    <mergeCell ref="L33:L36"/>
    <mergeCell ref="L37:L40"/>
    <mergeCell ref="L41:L44"/>
    <mergeCell ref="L45:L48"/>
    <mergeCell ref="D25:D28"/>
    <mergeCell ref="D29:D32"/>
    <mergeCell ref="D33:D36"/>
    <mergeCell ref="D37:D40"/>
    <mergeCell ref="D41:D44"/>
    <mergeCell ref="D6:D8"/>
    <mergeCell ref="D9:D12"/>
    <mergeCell ref="D13:D16"/>
    <mergeCell ref="D17:D20"/>
    <mergeCell ref="D21:D24"/>
    <mergeCell ref="C41:C44"/>
    <mergeCell ref="C25:C28"/>
    <mergeCell ref="B29:B32"/>
    <mergeCell ref="C29:C32"/>
    <mergeCell ref="C33:C36"/>
    <mergeCell ref="A41:A44"/>
    <mergeCell ref="B13:B16"/>
    <mergeCell ref="B25:B28"/>
    <mergeCell ref="B37:B40"/>
    <mergeCell ref="B33:B36"/>
    <mergeCell ref="B41:B44"/>
    <mergeCell ref="B17:B20"/>
    <mergeCell ref="B21:B24"/>
    <mergeCell ref="A21:A24"/>
    <mergeCell ref="A1:L1"/>
    <mergeCell ref="B2:D2"/>
    <mergeCell ref="E2:L2"/>
    <mergeCell ref="A52:L52"/>
    <mergeCell ref="A53:L53"/>
    <mergeCell ref="A5:L5"/>
    <mergeCell ref="B9:B12"/>
    <mergeCell ref="A45:A48"/>
    <mergeCell ref="B45:B48"/>
    <mergeCell ref="C45:C48"/>
    <mergeCell ref="A17:A20"/>
    <mergeCell ref="A51:L51"/>
    <mergeCell ref="A9:A12"/>
    <mergeCell ref="C9:C12"/>
    <mergeCell ref="E3:E4"/>
    <mergeCell ref="A3:A4"/>
    <mergeCell ref="A59:B59"/>
    <mergeCell ref="G59:L59"/>
    <mergeCell ref="A54:A56"/>
    <mergeCell ref="B54:B56"/>
    <mergeCell ref="C54:C56"/>
    <mergeCell ref="B3:C3"/>
    <mergeCell ref="A29:A32"/>
    <mergeCell ref="A33:A36"/>
    <mergeCell ref="A37:A40"/>
    <mergeCell ref="A13:A16"/>
    <mergeCell ref="A25:A28"/>
    <mergeCell ref="A6:A8"/>
    <mergeCell ref="B6:B8"/>
    <mergeCell ref="C6:C8"/>
    <mergeCell ref="C37:C40"/>
    <mergeCell ref="C13:C16"/>
    <mergeCell ref="C17:C20"/>
    <mergeCell ref="C21:C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3179-7645-4282-9873-BBD38C47215E}">
  <dimension ref="A1:H28"/>
  <sheetViews>
    <sheetView workbookViewId="0">
      <selection activeCell="B11" sqref="B11"/>
    </sheetView>
  </sheetViews>
  <sheetFormatPr defaultRowHeight="15" x14ac:dyDescent="0.25"/>
  <cols>
    <col min="2" max="2" width="35.140625" customWidth="1"/>
    <col min="3" max="3" width="25" customWidth="1"/>
    <col min="4" max="4" width="22.5703125" customWidth="1"/>
    <col min="5" max="5" width="25.42578125" customWidth="1"/>
    <col min="6" max="6" width="23" customWidth="1"/>
  </cols>
  <sheetData>
    <row r="1" spans="1:8" ht="32.25" customHeight="1" thickBot="1" x14ac:dyDescent="0.35">
      <c r="A1" s="94" t="s">
        <v>0</v>
      </c>
      <c r="B1" s="94"/>
      <c r="C1" s="94"/>
      <c r="D1" s="94"/>
      <c r="E1" s="94"/>
      <c r="F1" s="94"/>
      <c r="G1" s="94"/>
    </row>
    <row r="2" spans="1:8" s="29" customFormat="1" ht="45.75" thickBo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8" t="s">
        <v>7</v>
      </c>
      <c r="H2" s="44" t="s">
        <v>40</v>
      </c>
    </row>
    <row r="3" spans="1:8" s="29" customFormat="1" ht="30.6" customHeight="1" x14ac:dyDescent="0.25">
      <c r="A3" s="30">
        <v>1</v>
      </c>
      <c r="B3" s="95" t="s">
        <v>41</v>
      </c>
      <c r="C3" s="96"/>
      <c r="D3" s="96"/>
      <c r="E3" s="96"/>
      <c r="F3" s="96"/>
      <c r="G3" s="97"/>
      <c r="H3" s="45"/>
    </row>
    <row r="4" spans="1:8" s="29" customFormat="1" ht="36" x14ac:dyDescent="0.25">
      <c r="A4" s="31"/>
      <c r="B4" s="23" t="s">
        <v>42</v>
      </c>
      <c r="C4" s="31"/>
      <c r="D4" s="31">
        <v>4</v>
      </c>
      <c r="E4" s="31">
        <v>23175</v>
      </c>
      <c r="F4" s="31">
        <f>D4*E4</f>
        <v>92700</v>
      </c>
      <c r="G4" s="32">
        <v>0.3</v>
      </c>
      <c r="H4" s="45"/>
    </row>
    <row r="5" spans="1:8" s="29" customFormat="1" ht="36" x14ac:dyDescent="0.25">
      <c r="A5" s="31"/>
      <c r="B5" s="24" t="s">
        <v>43</v>
      </c>
      <c r="C5" s="33"/>
      <c r="D5" s="33">
        <v>1</v>
      </c>
      <c r="E5" s="33">
        <v>15000</v>
      </c>
      <c r="F5" s="33">
        <f t="shared" ref="F5:F17" si="0">D5*E5</f>
        <v>15000</v>
      </c>
      <c r="G5" s="34">
        <v>0.5</v>
      </c>
      <c r="H5" s="45"/>
    </row>
    <row r="6" spans="1:8" s="29" customFormat="1" x14ac:dyDescent="0.25">
      <c r="A6" s="31"/>
      <c r="B6" s="35" t="s">
        <v>44</v>
      </c>
      <c r="C6" s="66"/>
      <c r="D6" s="66"/>
      <c r="E6" s="66"/>
      <c r="F6" s="66"/>
      <c r="G6" s="66"/>
      <c r="H6" s="45"/>
    </row>
    <row r="7" spans="1:8" s="29" customFormat="1" x14ac:dyDescent="0.25">
      <c r="A7" s="31"/>
      <c r="B7" s="37" t="s">
        <v>45</v>
      </c>
      <c r="C7" s="38"/>
      <c r="D7" s="38">
        <v>1</v>
      </c>
      <c r="E7" s="38">
        <v>5000</v>
      </c>
      <c r="F7" s="38">
        <f t="shared" si="0"/>
        <v>5000</v>
      </c>
      <c r="G7" s="39">
        <v>0.3</v>
      </c>
      <c r="H7" s="45"/>
    </row>
    <row r="8" spans="1:8" s="29" customFormat="1" x14ac:dyDescent="0.25">
      <c r="A8" s="31"/>
      <c r="B8" s="37" t="s">
        <v>46</v>
      </c>
      <c r="C8" s="31"/>
      <c r="D8" s="31">
        <v>1</v>
      </c>
      <c r="E8" s="31">
        <v>3880</v>
      </c>
      <c r="F8" s="31">
        <f t="shared" si="0"/>
        <v>3880</v>
      </c>
      <c r="G8" s="39">
        <v>0.3</v>
      </c>
      <c r="H8" s="45"/>
    </row>
    <row r="9" spans="1:8" s="29" customFormat="1" x14ac:dyDescent="0.25">
      <c r="A9" s="31"/>
      <c r="B9" s="37" t="s">
        <v>47</v>
      </c>
      <c r="C9" s="31"/>
      <c r="D9" s="31">
        <v>1</v>
      </c>
      <c r="E9" s="31">
        <v>5000</v>
      </c>
      <c r="F9" s="31">
        <f t="shared" si="0"/>
        <v>5000</v>
      </c>
      <c r="G9" s="39">
        <v>0.3</v>
      </c>
      <c r="H9" s="45"/>
    </row>
    <row r="10" spans="1:8" s="29" customFormat="1" x14ac:dyDescent="0.25">
      <c r="A10" s="31"/>
      <c r="B10" s="40" t="s">
        <v>48</v>
      </c>
      <c r="C10" s="31"/>
      <c r="D10" s="31">
        <v>1</v>
      </c>
      <c r="E10" s="31">
        <v>17000</v>
      </c>
      <c r="F10" s="31">
        <f t="shared" si="0"/>
        <v>17000</v>
      </c>
      <c r="G10" s="39">
        <v>0.3</v>
      </c>
      <c r="H10" s="45"/>
    </row>
    <row r="11" spans="1:8" s="29" customFormat="1" ht="12.75" customHeight="1" x14ac:dyDescent="0.25">
      <c r="A11" s="31"/>
      <c r="B11" s="40" t="s">
        <v>49</v>
      </c>
      <c r="C11" s="31"/>
      <c r="D11" s="31">
        <v>1</v>
      </c>
      <c r="E11" s="31">
        <v>0</v>
      </c>
      <c r="F11" s="31">
        <f t="shared" si="0"/>
        <v>0</v>
      </c>
      <c r="G11" s="39"/>
      <c r="H11" s="45"/>
    </row>
    <row r="12" spans="1:8" s="29" customFormat="1" ht="24" x14ac:dyDescent="0.25">
      <c r="A12" s="31"/>
      <c r="B12" s="40" t="s">
        <v>50</v>
      </c>
      <c r="C12" s="33"/>
      <c r="D12" s="33">
        <v>1</v>
      </c>
      <c r="E12" s="33">
        <v>15000</v>
      </c>
      <c r="F12" s="33">
        <f t="shared" si="0"/>
        <v>15000</v>
      </c>
      <c r="G12" s="39">
        <v>0.3</v>
      </c>
      <c r="H12" s="45"/>
    </row>
    <row r="13" spans="1:8" s="29" customFormat="1" ht="15" customHeight="1" x14ac:dyDescent="0.25">
      <c r="A13" s="31"/>
      <c r="B13" s="35" t="s">
        <v>51</v>
      </c>
      <c r="C13" s="66"/>
      <c r="D13" s="66"/>
      <c r="E13" s="66"/>
      <c r="F13" s="66"/>
      <c r="G13" s="39"/>
      <c r="H13" s="45"/>
    </row>
    <row r="14" spans="1:8" s="29" customFormat="1" ht="15" customHeight="1" x14ac:dyDescent="0.25">
      <c r="A14" s="31"/>
      <c r="B14" s="37" t="s">
        <v>52</v>
      </c>
      <c r="C14" s="38"/>
      <c r="D14" s="38">
        <v>25</v>
      </c>
      <c r="E14" s="38">
        <v>500</v>
      </c>
      <c r="F14" s="38">
        <f t="shared" si="0"/>
        <v>12500</v>
      </c>
      <c r="G14" s="39">
        <v>0.3</v>
      </c>
      <c r="H14" s="45"/>
    </row>
    <row r="15" spans="1:8" s="29" customFormat="1" ht="15" customHeight="1" x14ac:dyDescent="0.25">
      <c r="A15" s="31"/>
      <c r="B15" s="37" t="s">
        <v>53</v>
      </c>
      <c r="C15" s="31"/>
      <c r="D15" s="31">
        <v>25</v>
      </c>
      <c r="E15" s="31">
        <v>450</v>
      </c>
      <c r="F15" s="31">
        <f t="shared" si="0"/>
        <v>11250</v>
      </c>
      <c r="G15" s="39">
        <v>0.3</v>
      </c>
      <c r="H15" s="45"/>
    </row>
    <row r="16" spans="1:8" s="29" customFormat="1" ht="24" x14ac:dyDescent="0.25">
      <c r="A16" s="31"/>
      <c r="B16" s="37" t="s">
        <v>54</v>
      </c>
      <c r="C16" s="31"/>
      <c r="D16" s="31">
        <v>50</v>
      </c>
      <c r="E16" s="31">
        <v>350</v>
      </c>
      <c r="F16" s="31">
        <f t="shared" si="0"/>
        <v>17500</v>
      </c>
      <c r="G16" s="39">
        <v>0.3</v>
      </c>
      <c r="H16" s="45"/>
    </row>
    <row r="17" spans="1:8" s="29" customFormat="1" ht="24" x14ac:dyDescent="0.25">
      <c r="A17" s="31"/>
      <c r="B17" s="23" t="s">
        <v>55</v>
      </c>
      <c r="C17" s="31"/>
      <c r="D17" s="31">
        <v>50</v>
      </c>
      <c r="E17" s="31">
        <v>500</v>
      </c>
      <c r="F17" s="31">
        <f t="shared" si="0"/>
        <v>25000</v>
      </c>
      <c r="G17" s="39">
        <v>0.3</v>
      </c>
      <c r="H17" s="45"/>
    </row>
    <row r="18" spans="1:8" s="29" customFormat="1" x14ac:dyDescent="0.25">
      <c r="A18" s="31"/>
      <c r="B18" s="41" t="s">
        <v>56</v>
      </c>
      <c r="C18" s="31"/>
      <c r="D18" s="31"/>
      <c r="E18" s="31"/>
      <c r="F18" s="42">
        <f>SUM(F4:F17)</f>
        <v>219830</v>
      </c>
      <c r="G18" s="43">
        <f>SUM(G4:G17)/11</f>
        <v>0.31818181818181812</v>
      </c>
      <c r="H18" s="46">
        <f>F18/100*32</f>
        <v>70345.600000000006</v>
      </c>
    </row>
    <row r="19" spans="1:8" s="29" customFormat="1" x14ac:dyDescent="0.25"/>
    <row r="22" spans="1:8" x14ac:dyDescent="0.25">
      <c r="B22" t="s">
        <v>9</v>
      </c>
      <c r="D22" t="s">
        <v>10</v>
      </c>
    </row>
    <row r="24" spans="1:8" x14ac:dyDescent="0.25">
      <c r="B24" t="s">
        <v>11</v>
      </c>
    </row>
    <row r="26" spans="1:8" x14ac:dyDescent="0.25">
      <c r="B26" t="s">
        <v>12</v>
      </c>
    </row>
    <row r="27" spans="1:8" x14ac:dyDescent="0.25">
      <c r="B27" t="s">
        <v>13</v>
      </c>
    </row>
    <row r="28" spans="1:8" x14ac:dyDescent="0.25">
      <c r="B28" t="s">
        <v>14</v>
      </c>
    </row>
  </sheetData>
  <mergeCells count="2">
    <mergeCell ref="A1:G1"/>
    <mergeCell ref="B3:G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27E8-C2E3-427C-997E-4A835849CADE}">
  <dimension ref="A1:M63"/>
  <sheetViews>
    <sheetView zoomScale="70" zoomScaleNormal="70" workbookViewId="0">
      <selection activeCell="G49" sqref="G49"/>
    </sheetView>
  </sheetViews>
  <sheetFormatPr defaultRowHeight="15" x14ac:dyDescent="0.25"/>
  <cols>
    <col min="1" max="1" width="26.140625" customWidth="1"/>
    <col min="2" max="2" width="13.85546875" customWidth="1"/>
    <col min="3" max="4" width="19.28515625" customWidth="1"/>
    <col min="5" max="5" width="26" customWidth="1"/>
    <col min="6" max="6" width="17.42578125" customWidth="1"/>
    <col min="7" max="8" width="14.85546875" customWidth="1"/>
    <col min="9" max="9" width="15.5703125" customWidth="1"/>
    <col min="10" max="10" width="16.7109375" customWidth="1"/>
    <col min="11" max="11" width="20" customWidth="1"/>
    <col min="12" max="12" width="14.7109375" customWidth="1"/>
  </cols>
  <sheetData>
    <row r="1" spans="1:12" ht="45" customHeight="1" thickBot="1" x14ac:dyDescent="0.4">
      <c r="A1" s="154" t="s">
        <v>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33.6" customHeight="1" thickBot="1" x14ac:dyDescent="0.3">
      <c r="A2" s="67"/>
      <c r="B2" s="113" t="s">
        <v>16</v>
      </c>
      <c r="C2" s="114"/>
      <c r="D2" s="114"/>
      <c r="E2" s="115"/>
      <c r="F2" s="115"/>
      <c r="G2" s="115"/>
      <c r="H2" s="115"/>
      <c r="I2" s="115"/>
      <c r="J2" s="115"/>
      <c r="K2" s="115"/>
      <c r="L2" s="68"/>
    </row>
    <row r="3" spans="1:12" ht="41.25" customHeight="1" thickBot="1" x14ac:dyDescent="0.3">
      <c r="A3" s="157" t="s">
        <v>17</v>
      </c>
      <c r="B3" s="98" t="s">
        <v>18</v>
      </c>
      <c r="C3" s="99"/>
      <c r="D3" s="10" t="s">
        <v>7</v>
      </c>
      <c r="E3" s="122" t="s">
        <v>19</v>
      </c>
      <c r="F3" s="159" t="s">
        <v>20</v>
      </c>
      <c r="G3" s="160"/>
      <c r="H3" s="160"/>
      <c r="I3" s="160"/>
      <c r="J3" s="160"/>
      <c r="K3" s="160"/>
      <c r="L3" s="134" t="s">
        <v>57</v>
      </c>
    </row>
    <row r="4" spans="1:12" ht="144" customHeight="1" thickBot="1" x14ac:dyDescent="0.3">
      <c r="A4" s="158"/>
      <c r="B4" s="69" t="s">
        <v>21</v>
      </c>
      <c r="C4" s="70" t="s">
        <v>22</v>
      </c>
      <c r="D4" s="70"/>
      <c r="E4" s="135"/>
      <c r="F4" s="71" t="s">
        <v>23</v>
      </c>
      <c r="G4" s="71" t="s">
        <v>24</v>
      </c>
      <c r="H4" s="71" t="s">
        <v>25</v>
      </c>
      <c r="I4" s="71" t="s">
        <v>26</v>
      </c>
      <c r="J4" s="72" t="s">
        <v>27</v>
      </c>
      <c r="K4" s="73" t="s">
        <v>7</v>
      </c>
      <c r="L4" s="135"/>
    </row>
    <row r="5" spans="1:12" ht="31.5" customHeight="1" thickBot="1" x14ac:dyDescent="0.3">
      <c r="A5" s="145" t="str">
        <f>'смета - пример'!B3</f>
        <v xml:space="preserve">Дистанционная школа для пациентов 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1:12" ht="19.5" customHeight="1" thickBot="1" x14ac:dyDescent="0.3">
      <c r="A6" s="148" t="s">
        <v>34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ht="23.25" customHeight="1" x14ac:dyDescent="0.25">
      <c r="A7" s="151" t="s">
        <v>35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2" ht="23.25" customHeight="1" x14ac:dyDescent="0.25">
      <c r="A8" s="100" t="str">
        <f>'смета - пример'!B4</f>
        <v xml:space="preserve">Гонорар лекторам (3 часа на подготовку, выступление с докладов - 45 мин., ответы на вопросы - 15 мин. </v>
      </c>
      <c r="B8" s="121">
        <f>'смета - пример'!D4</f>
        <v>4</v>
      </c>
      <c r="C8" s="100">
        <f>'смета - пример'!F4</f>
        <v>92700</v>
      </c>
      <c r="D8" s="142">
        <f>'смета - пример'!G4</f>
        <v>0.3</v>
      </c>
      <c r="E8" s="12" t="s">
        <v>58</v>
      </c>
      <c r="F8" s="12">
        <v>10</v>
      </c>
      <c r="G8" s="13">
        <v>44146</v>
      </c>
      <c r="H8" s="11" t="s">
        <v>59</v>
      </c>
      <c r="I8" s="11">
        <v>12000</v>
      </c>
      <c r="J8" s="11">
        <v>4000</v>
      </c>
      <c r="K8" s="15"/>
      <c r="L8" s="121">
        <f>C8-SUM(J8:J11)</f>
        <v>79600</v>
      </c>
    </row>
    <row r="9" spans="1:12" ht="23.25" customHeight="1" x14ac:dyDescent="0.25">
      <c r="A9" s="101"/>
      <c r="B9" s="121"/>
      <c r="C9" s="106"/>
      <c r="D9" s="143"/>
      <c r="E9" s="12" t="s">
        <v>60</v>
      </c>
      <c r="F9" s="12">
        <v>10</v>
      </c>
      <c r="G9" s="13">
        <v>44147</v>
      </c>
      <c r="H9" s="11" t="s">
        <v>61</v>
      </c>
      <c r="I9" s="11">
        <v>5000</v>
      </c>
      <c r="J9" s="11">
        <v>8000</v>
      </c>
      <c r="K9" s="15"/>
      <c r="L9" s="121"/>
    </row>
    <row r="10" spans="1:12" ht="23.25" customHeight="1" x14ac:dyDescent="0.25">
      <c r="A10" s="101"/>
      <c r="B10" s="121"/>
      <c r="C10" s="106"/>
      <c r="D10" s="143"/>
      <c r="E10" s="12" t="s">
        <v>62</v>
      </c>
      <c r="F10" s="12">
        <v>4</v>
      </c>
      <c r="G10" s="13">
        <v>44149</v>
      </c>
      <c r="H10" s="11" t="s">
        <v>63</v>
      </c>
      <c r="I10" s="11">
        <v>1000</v>
      </c>
      <c r="J10" s="11">
        <v>500</v>
      </c>
      <c r="K10" s="15"/>
      <c r="L10" s="121"/>
    </row>
    <row r="11" spans="1:12" ht="23.25" customHeight="1" x14ac:dyDescent="0.25">
      <c r="A11" s="101"/>
      <c r="B11" s="121"/>
      <c r="C11" s="106"/>
      <c r="D11" s="144"/>
      <c r="E11" s="12" t="s">
        <v>64</v>
      </c>
      <c r="F11" s="12">
        <v>4</v>
      </c>
      <c r="G11" s="13">
        <v>44149</v>
      </c>
      <c r="H11" s="11" t="s">
        <v>63</v>
      </c>
      <c r="I11" s="11">
        <v>2000</v>
      </c>
      <c r="J11" s="11">
        <v>600</v>
      </c>
      <c r="K11" s="15"/>
      <c r="L11" s="121"/>
    </row>
    <row r="12" spans="1:12" ht="23.25" customHeight="1" x14ac:dyDescent="0.25">
      <c r="A12" s="100" t="str">
        <f>'смета - пример'!B5</f>
        <v xml:space="preserve">Координация проекта (приглашения, информацияонная поддержка) за весь период </v>
      </c>
      <c r="B12" s="121">
        <f>'смета - пример'!D5</f>
        <v>1</v>
      </c>
      <c r="C12" s="100">
        <f>'смета - пример'!F5</f>
        <v>15000</v>
      </c>
      <c r="D12" s="139">
        <f>'смета - пример'!G5</f>
        <v>0.5</v>
      </c>
      <c r="E12" s="12"/>
      <c r="F12" s="12"/>
      <c r="G12" s="13"/>
      <c r="H12" s="11"/>
      <c r="I12" s="11"/>
      <c r="J12" s="11"/>
      <c r="K12" s="15"/>
      <c r="L12" s="121">
        <f>C12-SUM(J12:J15)</f>
        <v>15000</v>
      </c>
    </row>
    <row r="13" spans="1:12" ht="23.25" customHeight="1" x14ac:dyDescent="0.25">
      <c r="A13" s="101"/>
      <c r="B13" s="121"/>
      <c r="C13" s="106"/>
      <c r="D13" s="140"/>
      <c r="E13" s="12"/>
      <c r="F13" s="12"/>
      <c r="G13" s="13"/>
      <c r="H13" s="11"/>
      <c r="I13" s="11"/>
      <c r="J13" s="11"/>
      <c r="K13" s="15"/>
      <c r="L13" s="121"/>
    </row>
    <row r="14" spans="1:12" ht="23.25" customHeight="1" x14ac:dyDescent="0.25">
      <c r="A14" s="101"/>
      <c r="B14" s="121"/>
      <c r="C14" s="106"/>
      <c r="D14" s="140"/>
      <c r="E14" s="12"/>
      <c r="F14" s="12"/>
      <c r="G14" s="13"/>
      <c r="H14" s="11"/>
      <c r="I14" s="11"/>
      <c r="J14" s="11"/>
      <c r="K14" s="15"/>
      <c r="L14" s="121"/>
    </row>
    <row r="15" spans="1:12" ht="23.25" customHeight="1" x14ac:dyDescent="0.25">
      <c r="A15" s="101"/>
      <c r="B15" s="121"/>
      <c r="C15" s="106"/>
      <c r="D15" s="141"/>
      <c r="E15" s="12"/>
      <c r="F15" s="12"/>
      <c r="G15" s="13"/>
      <c r="H15" s="11"/>
      <c r="I15" s="11"/>
      <c r="J15" s="11"/>
      <c r="K15" s="15"/>
      <c r="L15" s="121"/>
    </row>
    <row r="16" spans="1:12" ht="23.25" customHeight="1" x14ac:dyDescent="0.25">
      <c r="A16" s="100" t="str">
        <f>'смета - пример'!B7</f>
        <v xml:space="preserve">Микрофон </v>
      </c>
      <c r="B16" s="121">
        <f>'смета - пример'!D7</f>
        <v>1</v>
      </c>
      <c r="C16" s="100">
        <f>'смета - пример'!F7</f>
        <v>5000</v>
      </c>
      <c r="D16" s="139">
        <f>'смета - пример'!G7</f>
        <v>0.3</v>
      </c>
      <c r="E16" s="12"/>
      <c r="F16" s="12"/>
      <c r="G16" s="13"/>
      <c r="H16" s="11"/>
      <c r="I16" s="11"/>
      <c r="J16" s="11"/>
      <c r="K16" s="15"/>
      <c r="L16" s="121">
        <f>C16-SUM(J16:J19)</f>
        <v>5000</v>
      </c>
    </row>
    <row r="17" spans="1:12" ht="23.25" customHeight="1" x14ac:dyDescent="0.25">
      <c r="A17" s="101"/>
      <c r="B17" s="121"/>
      <c r="C17" s="106"/>
      <c r="D17" s="140"/>
      <c r="E17" s="12"/>
      <c r="F17" s="12"/>
      <c r="G17" s="13"/>
      <c r="H17" s="11"/>
      <c r="I17" s="11"/>
      <c r="J17" s="11"/>
      <c r="K17" s="15"/>
      <c r="L17" s="121"/>
    </row>
    <row r="18" spans="1:12" ht="23.25" customHeight="1" x14ac:dyDescent="0.25">
      <c r="A18" s="101"/>
      <c r="B18" s="121"/>
      <c r="C18" s="106"/>
      <c r="D18" s="140"/>
      <c r="E18" s="12"/>
      <c r="F18" s="12"/>
      <c r="G18" s="13"/>
      <c r="H18" s="11"/>
      <c r="I18" s="11"/>
      <c r="J18" s="11"/>
      <c r="K18" s="15"/>
      <c r="L18" s="121"/>
    </row>
    <row r="19" spans="1:12" ht="23.25" customHeight="1" x14ac:dyDescent="0.25">
      <c r="A19" s="101"/>
      <c r="B19" s="121"/>
      <c r="C19" s="106"/>
      <c r="D19" s="141"/>
      <c r="E19" s="12"/>
      <c r="F19" s="12"/>
      <c r="G19" s="13"/>
      <c r="H19" s="11"/>
      <c r="I19" s="11"/>
      <c r="J19" s="11"/>
      <c r="K19" s="15"/>
      <c r="L19" s="121"/>
    </row>
    <row r="20" spans="1:12" ht="23.25" customHeight="1" x14ac:dyDescent="0.25">
      <c r="A20" s="100" t="str">
        <f>'смета - пример'!B8</f>
        <v xml:space="preserve">Флипчарт </v>
      </c>
      <c r="B20" s="121">
        <f>'смета - пример'!D8</f>
        <v>1</v>
      </c>
      <c r="C20" s="100">
        <f>'смета - пример'!F8</f>
        <v>3880</v>
      </c>
      <c r="D20" s="139">
        <f>'смета - пример'!G8</f>
        <v>0.3</v>
      </c>
      <c r="E20" s="12"/>
      <c r="F20" s="12"/>
      <c r="G20" s="13"/>
      <c r="H20" s="11"/>
      <c r="I20" s="11"/>
      <c r="J20" s="11"/>
      <c r="K20" s="15"/>
      <c r="L20" s="121">
        <f>C20-SUM(J20:J23)</f>
        <v>3880</v>
      </c>
    </row>
    <row r="21" spans="1:12" ht="23.25" customHeight="1" x14ac:dyDescent="0.25">
      <c r="A21" s="101"/>
      <c r="B21" s="121"/>
      <c r="C21" s="106"/>
      <c r="D21" s="140"/>
      <c r="E21" s="12"/>
      <c r="F21" s="12"/>
      <c r="G21" s="13"/>
      <c r="H21" s="11"/>
      <c r="I21" s="11"/>
      <c r="J21" s="11"/>
      <c r="K21" s="15"/>
      <c r="L21" s="121"/>
    </row>
    <row r="22" spans="1:12" ht="23.25" customHeight="1" x14ac:dyDescent="0.25">
      <c r="A22" s="101"/>
      <c r="B22" s="121"/>
      <c r="C22" s="106"/>
      <c r="D22" s="140"/>
      <c r="E22" s="12"/>
      <c r="F22" s="12"/>
      <c r="G22" s="13"/>
      <c r="H22" s="11"/>
      <c r="I22" s="11"/>
      <c r="J22" s="11"/>
      <c r="K22" s="15"/>
      <c r="L22" s="121"/>
    </row>
    <row r="23" spans="1:12" ht="23.25" customHeight="1" x14ac:dyDescent="0.25">
      <c r="A23" s="101"/>
      <c r="B23" s="121"/>
      <c r="C23" s="106"/>
      <c r="D23" s="141"/>
      <c r="E23" s="12"/>
      <c r="F23" s="12"/>
      <c r="G23" s="13"/>
      <c r="H23" s="11"/>
      <c r="I23" s="11"/>
      <c r="J23" s="11"/>
      <c r="K23" s="15"/>
      <c r="L23" s="121"/>
    </row>
    <row r="24" spans="1:12" ht="23.25" customHeight="1" x14ac:dyDescent="0.25">
      <c r="A24" s="100" t="str">
        <f>'смета - пример'!B9</f>
        <v>Ноутбук</v>
      </c>
      <c r="B24" s="121">
        <f>'смета - пример'!D9</f>
        <v>1</v>
      </c>
      <c r="C24" s="100">
        <f>'смета - пример'!F9</f>
        <v>5000</v>
      </c>
      <c r="D24" s="139">
        <f>'смета - пример'!G9</f>
        <v>0.3</v>
      </c>
      <c r="E24" s="12"/>
      <c r="F24" s="12"/>
      <c r="G24" s="13"/>
      <c r="H24" s="11"/>
      <c r="I24" s="11"/>
      <c r="J24" s="11"/>
      <c r="K24" s="15"/>
      <c r="L24" s="121">
        <f>C24-SUM(J24:J27)</f>
        <v>5000</v>
      </c>
    </row>
    <row r="25" spans="1:12" ht="23.25" customHeight="1" x14ac:dyDescent="0.25">
      <c r="A25" s="101"/>
      <c r="B25" s="121"/>
      <c r="C25" s="106"/>
      <c r="D25" s="140"/>
      <c r="E25" s="12"/>
      <c r="F25" s="12"/>
      <c r="G25" s="13"/>
      <c r="H25" s="11"/>
      <c r="I25" s="11"/>
      <c r="J25" s="11"/>
      <c r="K25" s="15"/>
      <c r="L25" s="121"/>
    </row>
    <row r="26" spans="1:12" ht="23.25" customHeight="1" x14ac:dyDescent="0.25">
      <c r="A26" s="101"/>
      <c r="B26" s="121"/>
      <c r="C26" s="106"/>
      <c r="D26" s="140"/>
      <c r="E26" s="12"/>
      <c r="F26" s="12"/>
      <c r="G26" s="13"/>
      <c r="H26" s="11"/>
      <c r="I26" s="11"/>
      <c r="J26" s="11"/>
      <c r="K26" s="15"/>
      <c r="L26" s="121"/>
    </row>
    <row r="27" spans="1:12" ht="23.25" customHeight="1" x14ac:dyDescent="0.25">
      <c r="A27" s="101"/>
      <c r="B27" s="121"/>
      <c r="C27" s="106"/>
      <c r="D27" s="141"/>
      <c r="E27" s="12"/>
      <c r="F27" s="12"/>
      <c r="G27" s="13"/>
      <c r="H27" s="11"/>
      <c r="I27" s="11"/>
      <c r="J27" s="11"/>
      <c r="K27" s="15"/>
      <c r="L27" s="121"/>
    </row>
    <row r="28" spans="1:12" ht="23.25" customHeight="1" x14ac:dyDescent="0.25">
      <c r="A28" s="100" t="str">
        <f>'смета - пример'!B10</f>
        <v>Услуги модератора (60 мин)</v>
      </c>
      <c r="B28" s="121">
        <f>'смета - пример'!D10</f>
        <v>1</v>
      </c>
      <c r="C28" s="100">
        <f>'смета - пример'!F10</f>
        <v>17000</v>
      </c>
      <c r="D28" s="139">
        <f>'смета - пример'!G10</f>
        <v>0.3</v>
      </c>
      <c r="E28" s="12"/>
      <c r="F28" s="12"/>
      <c r="G28" s="13"/>
      <c r="H28" s="11"/>
      <c r="I28" s="11"/>
      <c r="J28" s="11"/>
      <c r="K28" s="15"/>
      <c r="L28" s="121">
        <f>C28-SUM(J28:J31)</f>
        <v>17000</v>
      </c>
    </row>
    <row r="29" spans="1:12" ht="23.25" customHeight="1" x14ac:dyDescent="0.25">
      <c r="A29" s="101"/>
      <c r="B29" s="121"/>
      <c r="C29" s="106"/>
      <c r="D29" s="140"/>
      <c r="E29" s="12"/>
      <c r="F29" s="12"/>
      <c r="G29" s="13"/>
      <c r="H29" s="11"/>
      <c r="I29" s="11"/>
      <c r="J29" s="11"/>
      <c r="K29" s="15"/>
      <c r="L29" s="121"/>
    </row>
    <row r="30" spans="1:12" ht="23.25" customHeight="1" x14ac:dyDescent="0.25">
      <c r="A30" s="101"/>
      <c r="B30" s="121"/>
      <c r="C30" s="106"/>
      <c r="D30" s="140"/>
      <c r="E30" s="12"/>
      <c r="F30" s="12"/>
      <c r="G30" s="13"/>
      <c r="H30" s="11"/>
      <c r="I30" s="11"/>
      <c r="J30" s="11"/>
      <c r="K30" s="15"/>
      <c r="L30" s="121"/>
    </row>
    <row r="31" spans="1:12" ht="23.25" customHeight="1" x14ac:dyDescent="0.25">
      <c r="A31" s="101"/>
      <c r="B31" s="121"/>
      <c r="C31" s="106"/>
      <c r="D31" s="141"/>
      <c r="E31" s="12"/>
      <c r="F31" s="12"/>
      <c r="G31" s="13"/>
      <c r="H31" s="11"/>
      <c r="I31" s="11"/>
      <c r="J31" s="11"/>
      <c r="K31" s="15"/>
      <c r="L31" s="121"/>
    </row>
    <row r="32" spans="1:12" ht="23.25" customHeight="1" x14ac:dyDescent="0.25">
      <c r="A32" s="100" t="str">
        <f>'смета - пример'!B11</f>
        <v xml:space="preserve">Финансовое сопровождение проекта </v>
      </c>
      <c r="B32" s="121">
        <f>'смета - пример'!D11</f>
        <v>1</v>
      </c>
      <c r="C32" s="100">
        <f>'смета - пример'!F11</f>
        <v>0</v>
      </c>
      <c r="D32" s="139">
        <f>'смета - пример'!G11</f>
        <v>0</v>
      </c>
      <c r="E32" s="12"/>
      <c r="F32" s="12"/>
      <c r="G32" s="13"/>
      <c r="H32" s="11"/>
      <c r="I32" s="11"/>
      <c r="J32" s="11"/>
      <c r="K32" s="15"/>
      <c r="L32" s="121">
        <f>C32-SUM(J32:J35)</f>
        <v>0</v>
      </c>
    </row>
    <row r="33" spans="1:13" ht="23.25" customHeight="1" x14ac:dyDescent="0.25">
      <c r="A33" s="101"/>
      <c r="B33" s="121"/>
      <c r="C33" s="106"/>
      <c r="D33" s="140"/>
      <c r="E33" s="12"/>
      <c r="F33" s="12"/>
      <c r="G33" s="13"/>
      <c r="H33" s="11"/>
      <c r="I33" s="11"/>
      <c r="J33" s="11"/>
      <c r="K33" s="15"/>
      <c r="L33" s="121"/>
    </row>
    <row r="34" spans="1:13" ht="23.25" customHeight="1" x14ac:dyDescent="0.25">
      <c r="A34" s="101"/>
      <c r="B34" s="121"/>
      <c r="C34" s="106"/>
      <c r="D34" s="140"/>
      <c r="E34" s="12"/>
      <c r="F34" s="12"/>
      <c r="G34" s="13"/>
      <c r="H34" s="11"/>
      <c r="I34" s="11"/>
      <c r="J34" s="11"/>
      <c r="K34" s="15"/>
      <c r="L34" s="121"/>
    </row>
    <row r="35" spans="1:13" ht="23.25" customHeight="1" x14ac:dyDescent="0.25">
      <c r="A35" s="101"/>
      <c r="B35" s="121"/>
      <c r="C35" s="106"/>
      <c r="D35" s="141"/>
      <c r="E35" s="12"/>
      <c r="F35" s="12"/>
      <c r="G35" s="13"/>
      <c r="H35" s="11"/>
      <c r="I35" s="11"/>
      <c r="J35" s="11"/>
      <c r="K35" s="15"/>
      <c r="L35" s="121"/>
    </row>
    <row r="36" spans="1:13" ht="23.25" customHeight="1" x14ac:dyDescent="0.25">
      <c r="A36" s="100" t="str">
        <f>'смета - пример'!B12</f>
        <v xml:space="preserve">Услуги технического обеспечения проведения онлайн-трансляций </v>
      </c>
      <c r="B36" s="121">
        <f>'смета - пример'!D12</f>
        <v>1</v>
      </c>
      <c r="C36" s="100">
        <f>'смета - пример'!F12</f>
        <v>15000</v>
      </c>
      <c r="D36" s="139">
        <f>'смета - пример'!G12</f>
        <v>0.3</v>
      </c>
      <c r="E36" s="12"/>
      <c r="F36" s="12"/>
      <c r="G36" s="13"/>
      <c r="H36" s="11"/>
      <c r="I36" s="11"/>
      <c r="J36" s="11"/>
      <c r="K36" s="15"/>
      <c r="L36" s="121">
        <f>C36-SUM(J36:J39)</f>
        <v>15000</v>
      </c>
    </row>
    <row r="37" spans="1:13" ht="23.25" customHeight="1" x14ac:dyDescent="0.25">
      <c r="A37" s="101"/>
      <c r="B37" s="121"/>
      <c r="C37" s="106"/>
      <c r="D37" s="140"/>
      <c r="E37" s="12"/>
      <c r="F37" s="12"/>
      <c r="G37" s="13"/>
      <c r="H37" s="11"/>
      <c r="I37" s="11"/>
      <c r="J37" s="11"/>
      <c r="K37" s="15"/>
      <c r="L37" s="121"/>
    </row>
    <row r="38" spans="1:13" ht="23.25" customHeight="1" x14ac:dyDescent="0.25">
      <c r="A38" s="101"/>
      <c r="B38" s="121"/>
      <c r="C38" s="106"/>
      <c r="D38" s="140"/>
      <c r="E38" s="12"/>
      <c r="F38" s="12"/>
      <c r="G38" s="13"/>
      <c r="H38" s="11"/>
      <c r="I38" s="11"/>
      <c r="J38" s="11"/>
      <c r="K38" s="15"/>
      <c r="L38" s="121"/>
    </row>
    <row r="39" spans="1:13" ht="23.25" customHeight="1" x14ac:dyDescent="0.25">
      <c r="A39" s="101"/>
      <c r="B39" s="121"/>
      <c r="C39" s="106"/>
      <c r="D39" s="141"/>
      <c r="E39" s="12"/>
      <c r="F39" s="12"/>
      <c r="G39" s="13"/>
      <c r="H39" s="11"/>
      <c r="I39" s="11"/>
      <c r="J39" s="11"/>
      <c r="K39" s="15"/>
      <c r="L39" s="121"/>
    </row>
    <row r="40" spans="1:13" ht="23.25" customHeight="1" x14ac:dyDescent="0.25">
      <c r="A40" s="100" t="str">
        <f>'смета - пример'!B14</f>
        <v xml:space="preserve">Брошюра "Болезнь Крона" - 46 стр </v>
      </c>
      <c r="B40" s="121">
        <f>'смета - пример'!D16</f>
        <v>50</v>
      </c>
      <c r="C40" s="100">
        <f>'смета - пример'!F16</f>
        <v>17500</v>
      </c>
      <c r="D40" s="139">
        <f>'смета - пример'!G14</f>
        <v>0.3</v>
      </c>
      <c r="E40" s="12"/>
      <c r="F40" s="12"/>
      <c r="G40" s="13"/>
      <c r="H40" s="11"/>
      <c r="I40" s="11"/>
      <c r="J40" s="11"/>
      <c r="K40" s="15"/>
      <c r="L40" s="121">
        <f>C40-SUM(J40:J43)</f>
        <v>17500</v>
      </c>
    </row>
    <row r="41" spans="1:13" ht="23.25" customHeight="1" x14ac:dyDescent="0.25">
      <c r="A41" s="101"/>
      <c r="B41" s="121"/>
      <c r="C41" s="106"/>
      <c r="D41" s="140"/>
      <c r="E41" s="12"/>
      <c r="F41" s="12"/>
      <c r="G41" s="13"/>
      <c r="H41" s="11"/>
      <c r="I41" s="11"/>
      <c r="J41" s="11"/>
      <c r="K41" s="15"/>
      <c r="L41" s="121"/>
    </row>
    <row r="42" spans="1:13" ht="23.25" customHeight="1" x14ac:dyDescent="0.25">
      <c r="A42" s="101"/>
      <c r="B42" s="121"/>
      <c r="C42" s="106"/>
      <c r="D42" s="140"/>
      <c r="E42" s="12"/>
      <c r="F42" s="12"/>
      <c r="G42" s="13"/>
      <c r="H42" s="11"/>
      <c r="I42" s="11"/>
      <c r="J42" s="11"/>
      <c r="K42" s="15"/>
      <c r="L42" s="121"/>
    </row>
    <row r="43" spans="1:13" ht="23.25" customHeight="1" x14ac:dyDescent="0.25">
      <c r="A43" s="101"/>
      <c r="B43" s="121"/>
      <c r="C43" s="106"/>
      <c r="D43" s="141"/>
      <c r="E43" s="12"/>
      <c r="F43" s="12"/>
      <c r="G43" s="13"/>
      <c r="H43" s="11"/>
      <c r="I43" s="11"/>
      <c r="J43" s="11"/>
      <c r="K43" s="15"/>
      <c r="L43" s="121"/>
    </row>
    <row r="44" spans="1:13" ht="51.75" customHeight="1" x14ac:dyDescent="0.25">
      <c r="A44" s="100" t="str">
        <f>'смета - пример'!B17</f>
        <v xml:space="preserve">Расходы по отправке печатных материалов для раздачи </v>
      </c>
      <c r="B44" s="121">
        <f>'смета - пример'!D17</f>
        <v>50</v>
      </c>
      <c r="C44" s="100">
        <f>'смета - пример'!F17</f>
        <v>25000</v>
      </c>
      <c r="D44" s="142">
        <f>'смета - пример'!G17</f>
        <v>0.3</v>
      </c>
      <c r="E44" s="12"/>
      <c r="F44" s="12"/>
      <c r="G44" s="13"/>
      <c r="H44" s="11"/>
      <c r="I44" s="11"/>
      <c r="J44" s="11"/>
      <c r="K44" s="12"/>
      <c r="L44" s="121">
        <f>C44-SUM(J44:J47)</f>
        <v>25000</v>
      </c>
    </row>
    <row r="45" spans="1:13" x14ac:dyDescent="0.25">
      <c r="A45" s="101"/>
      <c r="B45" s="121"/>
      <c r="C45" s="106"/>
      <c r="D45" s="143"/>
      <c r="E45" s="12"/>
      <c r="F45" s="12"/>
      <c r="G45" s="13"/>
      <c r="H45" s="11"/>
      <c r="I45" s="11"/>
      <c r="J45" s="11"/>
      <c r="K45" s="16"/>
      <c r="L45" s="121"/>
    </row>
    <row r="46" spans="1:13" x14ac:dyDescent="0.25">
      <c r="A46" s="101"/>
      <c r="B46" s="121"/>
      <c r="C46" s="106"/>
      <c r="D46" s="143"/>
      <c r="E46" s="12"/>
      <c r="F46" s="12"/>
      <c r="G46" s="13"/>
      <c r="H46" s="11"/>
      <c r="I46" s="11"/>
      <c r="J46" s="11"/>
      <c r="K46" s="16"/>
      <c r="L46" s="121"/>
    </row>
    <row r="47" spans="1:13" x14ac:dyDescent="0.25">
      <c r="A47" s="101"/>
      <c r="B47" s="121"/>
      <c r="C47" s="106"/>
      <c r="D47" s="144"/>
      <c r="E47" s="12"/>
      <c r="F47" s="12"/>
      <c r="G47" s="13"/>
      <c r="H47" s="11"/>
      <c r="I47" s="11"/>
      <c r="J47" s="11"/>
      <c r="K47" s="16"/>
      <c r="L47" s="121"/>
    </row>
    <row r="48" spans="1:13" ht="83.1" customHeight="1" x14ac:dyDescent="0.25">
      <c r="A48" s="17" t="s">
        <v>31</v>
      </c>
      <c r="B48" s="74"/>
      <c r="C48" s="65">
        <f>SUM(C8:C47)</f>
        <v>196080</v>
      </c>
      <c r="D48" s="74"/>
      <c r="E48" s="74"/>
      <c r="F48" s="74"/>
      <c r="G48" s="74"/>
      <c r="H48" s="74"/>
      <c r="I48" s="74"/>
      <c r="J48" s="75">
        <f>SUM(J8:J47)</f>
        <v>13100</v>
      </c>
      <c r="K48" s="76"/>
      <c r="L48" s="65">
        <f>C48-J48</f>
        <v>182980</v>
      </c>
      <c r="M48" s="7"/>
    </row>
    <row r="49" spans="1:12" s="7" customFormat="1" ht="109.5" customHeight="1" thickBot="1" x14ac:dyDescent="0.3">
      <c r="A49" s="77" t="s">
        <v>31</v>
      </c>
      <c r="B49" s="78"/>
      <c r="C49" s="79"/>
      <c r="D49" s="79"/>
      <c r="E49" s="79"/>
      <c r="F49" s="79"/>
      <c r="G49" s="79"/>
      <c r="H49" s="79"/>
      <c r="I49" s="79"/>
      <c r="J49" s="80" t="s">
        <v>32</v>
      </c>
      <c r="K49" s="81"/>
      <c r="L49" s="82"/>
    </row>
    <row r="50" spans="1:12" ht="30" customHeight="1" x14ac:dyDescent="0.25">
      <c r="A50" s="83"/>
      <c r="B50" s="84"/>
      <c r="C50" s="84"/>
      <c r="D50" s="84"/>
      <c r="E50" s="84"/>
      <c r="F50" s="84"/>
      <c r="G50" s="84"/>
      <c r="H50" s="84"/>
      <c r="I50" s="84"/>
      <c r="J50" s="85"/>
      <c r="K50" s="86"/>
      <c r="L50" s="87"/>
    </row>
    <row r="51" spans="1:12" ht="31.5" customHeight="1" x14ac:dyDescent="0.25">
      <c r="A51" s="117" t="s">
        <v>33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12" ht="19.5" customHeight="1" x14ac:dyDescent="0.25">
      <c r="A52" s="117" t="s">
        <v>34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1:12" ht="23.25" customHeight="1" x14ac:dyDescent="0.25">
      <c r="A53" s="118" t="s">
        <v>35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2" ht="51.75" customHeight="1" x14ac:dyDescent="0.25">
      <c r="A54" s="102" t="s">
        <v>28</v>
      </c>
      <c r="B54" s="103"/>
      <c r="C54" s="104" t="s">
        <v>29</v>
      </c>
      <c r="D54" s="63"/>
      <c r="E54" s="63" t="s">
        <v>30</v>
      </c>
      <c r="F54" s="63"/>
      <c r="G54" s="2"/>
      <c r="H54" s="2"/>
      <c r="I54" s="2"/>
      <c r="J54" s="2"/>
      <c r="K54" s="63"/>
      <c r="L54" s="2"/>
    </row>
    <row r="55" spans="1:12" ht="24" x14ac:dyDescent="0.25">
      <c r="A55" s="102"/>
      <c r="B55" s="103"/>
      <c r="C55" s="105"/>
      <c r="D55" s="64"/>
      <c r="E55" s="63" t="s">
        <v>30</v>
      </c>
      <c r="F55" s="63"/>
      <c r="G55" s="2"/>
      <c r="H55" s="2"/>
      <c r="I55" s="2"/>
      <c r="J55" s="2"/>
      <c r="K55" s="64"/>
      <c r="L55" s="2"/>
    </row>
    <row r="56" spans="1:12" ht="24" x14ac:dyDescent="0.25">
      <c r="A56" s="102"/>
      <c r="B56" s="103"/>
      <c r="C56" s="105"/>
      <c r="D56" s="64"/>
      <c r="E56" s="63" t="s">
        <v>30</v>
      </c>
      <c r="F56" s="63"/>
      <c r="G56" s="2"/>
      <c r="H56" s="2"/>
      <c r="I56" s="2"/>
      <c r="J56" s="2"/>
      <c r="K56" s="64"/>
      <c r="L56" s="2"/>
    </row>
    <row r="57" spans="1:12" ht="69.75" customHeight="1" thickBot="1" x14ac:dyDescent="0.3">
      <c r="A57" s="18" t="s">
        <v>31</v>
      </c>
      <c r="B57" s="19"/>
      <c r="C57" s="20"/>
      <c r="D57" s="20"/>
      <c r="E57" s="20"/>
      <c r="F57" s="20"/>
      <c r="G57" s="20"/>
      <c r="H57" s="20"/>
      <c r="I57" s="20"/>
      <c r="J57" s="21" t="s">
        <v>32</v>
      </c>
      <c r="K57" s="22"/>
      <c r="L57" s="88"/>
    </row>
    <row r="58" spans="1:12" s="7" customFormat="1" ht="20.45" customHeight="1" thickBot="1" x14ac:dyDescent="0.3">
      <c r="A58" s="3"/>
      <c r="B58" s="4"/>
      <c r="C58" s="4"/>
      <c r="D58" s="4"/>
      <c r="E58" s="4"/>
      <c r="F58" s="4"/>
      <c r="G58" s="4"/>
      <c r="H58" s="4"/>
      <c r="I58" s="4"/>
      <c r="J58" s="6"/>
      <c r="K58" s="5"/>
      <c r="L58" s="89"/>
    </row>
    <row r="59" spans="1:12" ht="60.75" customHeight="1" thickBot="1" x14ac:dyDescent="0.3">
      <c r="A59" s="107" t="s">
        <v>36</v>
      </c>
      <c r="B59" s="108"/>
      <c r="C59" s="1">
        <f>'смета - пример'!F4</f>
        <v>92700</v>
      </c>
      <c r="D59" s="9"/>
      <c r="E59" s="62"/>
      <c r="F59" s="1" t="e">
        <f>#REF!</f>
        <v>#REF!</v>
      </c>
      <c r="G59" s="107" t="s">
        <v>37</v>
      </c>
      <c r="H59" s="109"/>
      <c r="I59" s="109"/>
      <c r="J59" s="109"/>
      <c r="K59" s="109"/>
      <c r="L59" s="90">
        <v>2500</v>
      </c>
    </row>
    <row r="62" spans="1:12" x14ac:dyDescent="0.25">
      <c r="A62" s="14" t="s">
        <v>38</v>
      </c>
    </row>
    <row r="63" spans="1:12" x14ac:dyDescent="0.25">
      <c r="A63" s="8" t="s">
        <v>39</v>
      </c>
    </row>
  </sheetData>
  <mergeCells count="69">
    <mergeCell ref="A1:L1"/>
    <mergeCell ref="B2:D2"/>
    <mergeCell ref="E2:K2"/>
    <mergeCell ref="A3:A4"/>
    <mergeCell ref="B3:C3"/>
    <mergeCell ref="E3:E4"/>
    <mergeCell ref="F3:K3"/>
    <mergeCell ref="L3:L4"/>
    <mergeCell ref="A5:L5"/>
    <mergeCell ref="A6:L6"/>
    <mergeCell ref="A7:L7"/>
    <mergeCell ref="A8:A11"/>
    <mergeCell ref="B8:B11"/>
    <mergeCell ref="C8:C11"/>
    <mergeCell ref="L8:L11"/>
    <mergeCell ref="D8:D11"/>
    <mergeCell ref="A12:A15"/>
    <mergeCell ref="B12:B15"/>
    <mergeCell ref="C12:C15"/>
    <mergeCell ref="L12:L15"/>
    <mergeCell ref="A16:A19"/>
    <mergeCell ref="B16:B19"/>
    <mergeCell ref="C16:C19"/>
    <mergeCell ref="L16:L19"/>
    <mergeCell ref="D12:D15"/>
    <mergeCell ref="D16:D19"/>
    <mergeCell ref="A20:A23"/>
    <mergeCell ref="B20:B23"/>
    <mergeCell ref="C20:C23"/>
    <mergeCell ref="L20:L23"/>
    <mergeCell ref="A24:A27"/>
    <mergeCell ref="B24:B27"/>
    <mergeCell ref="C24:C27"/>
    <mergeCell ref="L24:L27"/>
    <mergeCell ref="D20:D23"/>
    <mergeCell ref="D24:D27"/>
    <mergeCell ref="A28:A31"/>
    <mergeCell ref="B28:B31"/>
    <mergeCell ref="C28:C31"/>
    <mergeCell ref="L28:L31"/>
    <mergeCell ref="A32:A35"/>
    <mergeCell ref="B32:B35"/>
    <mergeCell ref="C32:C35"/>
    <mergeCell ref="L32:L35"/>
    <mergeCell ref="D28:D31"/>
    <mergeCell ref="D32:D35"/>
    <mergeCell ref="D44:D47"/>
    <mergeCell ref="A44:A47"/>
    <mergeCell ref="B44:B47"/>
    <mergeCell ref="C44:C47"/>
    <mergeCell ref="L44:L47"/>
    <mergeCell ref="A36:A39"/>
    <mergeCell ref="B36:B39"/>
    <mergeCell ref="C36:C39"/>
    <mergeCell ref="L36:L39"/>
    <mergeCell ref="A40:A43"/>
    <mergeCell ref="B40:B43"/>
    <mergeCell ref="C40:C43"/>
    <mergeCell ref="L40:L43"/>
    <mergeCell ref="D36:D39"/>
    <mergeCell ref="D40:D43"/>
    <mergeCell ref="A59:B59"/>
    <mergeCell ref="G59:K59"/>
    <mergeCell ref="A51:L51"/>
    <mergeCell ref="A53:L53"/>
    <mergeCell ref="A54:A56"/>
    <mergeCell ref="B54:B56"/>
    <mergeCell ref="C54:C56"/>
    <mergeCell ref="A52:L5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367AE59E0C4388441ABCE08FCCB3" ma:contentTypeVersion="2" ma:contentTypeDescription="Create a new document." ma:contentTypeScope="" ma:versionID="1b4481f77686408a330d502db0618192">
  <xsd:schema xmlns:xsd="http://www.w3.org/2001/XMLSchema" xmlns:xs="http://www.w3.org/2001/XMLSchema" xmlns:p="http://schemas.microsoft.com/office/2006/metadata/properties" xmlns:ns2="c3091e46-078e-4b52-8c8d-32198fa1e2c5" targetNamespace="http://schemas.microsoft.com/office/2006/metadata/properties" ma:root="true" ma:fieldsID="406b65723da27141a8f9b9331a7bba1d" ns2:_="">
    <xsd:import namespace="c3091e46-078e-4b52-8c8d-32198fa1e2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91e46-078e-4b52-8c8d-32198fa1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B7908-EEA3-48F4-990B-25DCA23C78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4CFFA9-4162-4F7A-A7FF-B4577F49E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098059-E3E3-4144-B249-D1BD395CF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091e46-078e-4b52-8c8d-32198fa1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 - мастер </vt:lpstr>
      <vt:lpstr>отчет - мастер </vt:lpstr>
      <vt:lpstr>смета - пример</vt:lpstr>
      <vt:lpstr>отчет - пример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Davitiani, Kristina (ext)</dc:creator>
  <cp:keywords/>
  <dc:description/>
  <cp:lastModifiedBy>Solodovnikova, Mariya</cp:lastModifiedBy>
  <cp:revision/>
  <dcterms:created xsi:type="dcterms:W3CDTF">2015-06-05T18:19:34Z</dcterms:created>
  <dcterms:modified xsi:type="dcterms:W3CDTF">2021-10-19T08:29:02Z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0x010100AA70367AE59E0C4388441ABCE08FCCB3</vt:lpwstr>
  </property>
</Properties>
</file>